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756" activeTab="1"/>
  </bookViews>
  <sheets>
    <sheet name="t1" sheetId="1" r:id="rId1"/>
    <sheet name="t2" sheetId="2" r:id="rId2"/>
    <sheet name="t12" sheetId="3" r:id="rId3"/>
    <sheet name="t13" sheetId="4" r:id="rId4"/>
    <sheet name="t14" sheetId="5" r:id="rId5"/>
  </sheets>
  <definedNames>
    <definedName name="_xlfn.BAHTTEXT" hidden="1">#NAME?</definedName>
    <definedName name="_xlnm.Print_Area" localSheetId="0">'t1'!$A$1:$AK$205</definedName>
    <definedName name="_xlnm.Print_Area" localSheetId="2">'t12'!$A$1:$AH$147</definedName>
    <definedName name="_xlnm.Print_Area" localSheetId="3">'t13'!$A$1:$BH$146</definedName>
    <definedName name="_xlnm.Print_Area" localSheetId="4">'t14'!$A$1:$D$40</definedName>
    <definedName name="_xlnm.Print_Area" localSheetId="1">'t2'!$A$1:$AN$25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't1'!$3:$5</definedName>
    <definedName name="_xlnm.Print_Titles" localSheetId="2">'t12'!$3:$5</definedName>
    <definedName name="_xlnm.Print_Titles" localSheetId="3">'t13'!$A:$B,'t13'!$3:$5</definedName>
    <definedName name="_xlnm.Print_Titles" localSheetId="1">'t2'!$1:$5</definedName>
  </definedNames>
  <calcPr fullCalcOnLoad="1" fullPrecision="0"/>
</workbook>
</file>

<file path=xl/sharedStrings.xml><?xml version="1.0" encoding="utf-8"?>
<sst xmlns="http://schemas.openxmlformats.org/spreadsheetml/2006/main" count="891" uniqueCount="481">
  <si>
    <t>(a) personale a tempo indeterminato al quale viene applicato un contratto di lavoro di tipo privatistico (es.: tipografico, chimico, edile,  metalmeccanico, portierato, ecc.) e personale ex medico condotto di cui all'art. 36, comma 3, del CCNL 10.2.2004</t>
  </si>
  <si>
    <t>(2) profili previsti dall'art.18 del CCNL 19 aprile 2004</t>
  </si>
  <si>
    <t>(b) applicazione dell'art. 15-septies del d.lgs n. 502/92 e successive modificazioni</t>
  </si>
  <si>
    <t>ALTRE SPESE ACCESSORIE ED INDENNITA' VARIE</t>
  </si>
  <si>
    <t>L115</t>
  </si>
  <si>
    <t>CONTRATTI PER RESA SERVIZI/ADEMPIMENTI OBBLIGATORI PER LEGGE</t>
  </si>
  <si>
    <t>P072</t>
  </si>
  <si>
    <t>SOMME RIMBORSATE ALLE UNIVERSITÀ PER INDENNITÀ DE MARIA</t>
  </si>
  <si>
    <t>I507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</si>
  <si>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</si>
  <si>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</si>
  <si>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</si>
  <si>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</si>
  <si>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</si>
  <si>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</si>
  <si>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</si>
  <si>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</si>
  <si>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dirigenti medici con altri incar. prof.li (rapp. esclusivo)</t>
  </si>
  <si>
    <t>dirigenti medici con altri incar. prof.li (rapp. non escl.)</t>
  </si>
  <si>
    <t>farmacisti con inc. di struttura complessa (rapp. esclusivo)</t>
  </si>
  <si>
    <t>farmacisti con inc. di struttura complessa (rapp. non escl.)</t>
  </si>
  <si>
    <t>farmacisti con inc. di struttura semplice (rapp. esclusivo)</t>
  </si>
  <si>
    <t>farmacisti con inc. di struttura semplice (rapp. non escl.)</t>
  </si>
  <si>
    <t>biologi con inc. di struttura complessa (rapp. esclusivo)</t>
  </si>
  <si>
    <t>biologi con inc. di struttura complessa (rapp. non escl.)</t>
  </si>
  <si>
    <t>biologi con inc. di struttura semplice (rapp. esclusivo)</t>
  </si>
  <si>
    <t>biologi con inc. di struttura semplice (rapp. non escl.)</t>
  </si>
  <si>
    <t>chimici con inc. di struttura complessa (rapp. esclusivo)</t>
  </si>
  <si>
    <t>chimici con inc. di struttura complessa (rapp.non escl.)</t>
  </si>
  <si>
    <t>chimici con inc. di struttura semplice (rapp. esclusivo)</t>
  </si>
  <si>
    <t>chimici con inc. di struttura semplice (rapp. non escl.)</t>
  </si>
  <si>
    <t>fisici con inc. di struttura complessa (rapp. esclusivo)</t>
  </si>
  <si>
    <t>fisici con inc. di struttura complessa (rapp. non escl.)</t>
  </si>
  <si>
    <t>fisici con inc. di struttura semplice (rapp. esclusivo)</t>
  </si>
  <si>
    <t>fisici con inc. di struttura semplice (rapp. non escl.)</t>
  </si>
  <si>
    <t>psicologi con inc. di struttura complessa (rapp. esclusivo)</t>
  </si>
  <si>
    <t>psicologi con inc. di struttura complessa (rapp. non escl.)</t>
  </si>
  <si>
    <t>psicologi con inc. di struttura semplice (rapp. esclusivo)</t>
  </si>
  <si>
    <t>psicologi con inc. di struttura semplice (rapp. non escl.)</t>
  </si>
  <si>
    <t>operatore socio sanitario - bs</t>
  </si>
  <si>
    <t>INDENNITA' DI SPECIFICITA' MEDICO-VETERINARIA</t>
  </si>
  <si>
    <t>DELIBERA N.91 DEL 28.5.09, APPROVATA CON PROVVEDIMENTO DELLA GIUNTA REGIONALE N.1473 DEL 5.10.09
DELIBERA N.131 DEL 17.6.13, APPROVATA CON PROVVEDIMENTO DELLA GIUNTA REGIONALE N.1134 DEL 2.8.13
DELIBERA N.62 DEL 29.4.14 - DELIBERA N.184 DEL 26.8.14
DELIBERA N.102 DEL 27.2.15, APPROVATA CON PROVVEDIMENTO DELLA GIUNTA REGIONALE N.393 DEL 15.4.15
DELIBERA N.254 DEL 25.8.15 - DELIBERA N.158 DEL 29.6.16 - DELIBERA N.175 DEL 7.7.16 - DELIBERA N.297 DEL 11.11.16
DELIBERA N.43 DEL 13.2.17</t>
  </si>
  <si>
    <t>P098</t>
  </si>
  <si>
    <t>M000</t>
  </si>
  <si>
    <t>A015</t>
  </si>
  <si>
    <t>A035</t>
  </si>
  <si>
    <t>A045</t>
  </si>
  <si>
    <t>A070</t>
  </si>
  <si>
    <t>P074</t>
  </si>
  <si>
    <t>P099</t>
  </si>
  <si>
    <t>SOMME RIMBORSATE PER PERSONALE COMAND./FUORI RUOLO/IN CONV.</t>
  </si>
  <si>
    <t>SOMME RICEVUTE DA U.E. E/O PRIVATI (-)</t>
  </si>
  <si>
    <t>RIMBORSI RICEVUTI PER PERS. COMAND./FUORI RUOLO/IN CONV. (-)</t>
  </si>
  <si>
    <t>ALTRI RIMBORSI RICEVUTI DALLE AMMINISTRAZIONI (-)</t>
  </si>
  <si>
    <t>(*)  gli importi vanno indicati in EURO, senza cifre decimali (cfr. circolare: "istruzioni generali e specifiche di comparto")</t>
  </si>
  <si>
    <t>SD048A</t>
  </si>
  <si>
    <t>TREDICESIMA MENSILITA'</t>
  </si>
  <si>
    <t>ARRETRATI PER ANNI PRECEDENTI</t>
  </si>
  <si>
    <t>RECUPERI PER RITARDI ASSENZE ECC.</t>
  </si>
  <si>
    <t>INDENNITA' DE MARIA</t>
  </si>
  <si>
    <t>I421</t>
  </si>
  <si>
    <t>S203</t>
  </si>
  <si>
    <t>ALTRI COMPENSI ACCESSORI PERSONALE UNIVERSITARIO</t>
  </si>
  <si>
    <t>I533</t>
  </si>
  <si>
    <t>INDENNITA' PROFESSIONALE SPECIFICA</t>
  </si>
  <si>
    <t>I424</t>
  </si>
  <si>
    <t>S720</t>
  </si>
  <si>
    <t>S761</t>
  </si>
  <si>
    <t>COMPETENZE PERSONALE COMANDATO/DISTACCATO PRESSO L'AMM.NE</t>
  </si>
  <si>
    <t>NOTE: Elenco Istituzioni ed importi dei rimborsi effettuati (**)</t>
  </si>
  <si>
    <t>NOTE: Elenco Istituzioni ed importi dei rimborsi ricevuti (***)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</si>
  <si>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</si>
  <si>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(**) campo riservato all'inserimento delle informazioni di dettaglio (nome Istituzione ed importo) riguardanti i rimborsi effettuati (P071, P072, P074). Eventuali note su altre voci di spesa dovranno essere immesse nel campo "note e chiarimenti" della SI_1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</si>
  <si>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</si>
  <si>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</si>
  <si>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</si>
  <si>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</si>
  <si>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</si>
  <si>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P090:AUSL MODENA 439.972,48,AUSL RIETI 40.910,37,COMISSIONE TRIBUTARIA REGIONALE EMILIA-ROMAGNA 50.086,44,IST.ORTOPEDICO RIZZOLI 255.088,74,REGIONE EMILIA-ROMAGNA 248.434,48,AUSL ROMAGNA-CESENA 94.846,46,AUSL FERRARA 28.035,44,ASP SENECA 51.255,55,AOSP FERRARA 173.641,05,AOSP BOLOGNA 80.084,91,ASL ROMA 1 44.093,71,AOSP UNIV.FEDERICO I 6.607,82,AZ.SAN.PROV.TRAPANI 74.480,15,MIN.POLITICHE AGRICOLE 8.989,61,UNONE COMUNI APP.BOLOGNESE 49.658,24,AG.ITALIANA COOPERAZIONE 20.901,07,AOSP UNIV.POL.GIACCONE 88.787,174,ARNAS CIVICO-DI CRISTINA BENFRATELLI 87.089,77,AUSL PIACENZA 64.130,07,AUSL REGGIO-EMILIA 165.479,01,AUSL IMOLA 58.724,32,COMM.TRIBUTARIA ANCONA 5.296,70,MIN.DIFESA 30.367,74,MIN.EC.COMM.TRIBUTARIA 51.871,37,AZ.ULSS 7 PEDEMONTANA 22.945,63,AZ.PROV.SAN.RAGUSA 24.774,10,AASP CALTANISETTA 8.567,16,ASL NAPOLI 2 NORD 13.879,07,AZ.SAN.UNICA REGIONALE 34.055,58,INAIL VIGORSO 67.417,72
P098:PRIVATI 367.189,97
P099:INAIL 543.452,60</t>
  </si>
  <si>
    <t>dir. medico con inc. struttura complessa (rapp. esclusivo)</t>
  </si>
  <si>
    <t>dir. medico con inc. di struttura complessa (rapp. non escl.</t>
  </si>
  <si>
    <t>dir. medico con incarico di struttura semplice (rapp. esclus</t>
  </si>
  <si>
    <t>dir. medico con incarico struttura semplice (rapp. non escl.</t>
  </si>
  <si>
    <t>dir. medici a t.  determinato(art. 15-septies d.lgs. 502/92)</t>
  </si>
  <si>
    <t>veterinari a t. determinato (art. 15-septies d.lgs. 502/92)</t>
  </si>
  <si>
    <t>odontoiatri con inc. di struttura complessa (rapp. escl.)</t>
  </si>
  <si>
    <t>odontoiatri con inc. di struttura complessa (rapp. non escl.</t>
  </si>
  <si>
    <t>odontoiatri a t. determinato (art. 15-septies d.lgs. 502/92)</t>
  </si>
  <si>
    <t>farmacisti a t. determinato (art. 15-septies d.lgs. 502/92)</t>
  </si>
  <si>
    <t>biologi a t. determinato (art. 15-septies d.lgs. 502/92)</t>
  </si>
  <si>
    <t>chimici a t. determinato (art. 15-septies d.lgs. 502/92)</t>
  </si>
  <si>
    <t>fisici a t. determinato (art. 15-septies d.lgs. 502/92)</t>
  </si>
  <si>
    <t>psicologi a t. determinato (art. 15-septies d.lgs. 502/92)</t>
  </si>
  <si>
    <t>avvocato dir. a t. determinato(art. 15-septies dlgs. 502/92)</t>
  </si>
  <si>
    <t>ingegnere dir. a t. determinato(art.15-septies dlgs. 502/92)</t>
  </si>
  <si>
    <t>architetti dir. a t.determinato(art. 15-septies dlgs.502/92)</t>
  </si>
  <si>
    <t>geologi  dir. a t. determinato(art. 15-septies dlgs. 502/92)</t>
  </si>
  <si>
    <t>analisti dir. a t. determinato(art. 15-septies dlgs. 502/92)</t>
  </si>
  <si>
    <t>statistico dir. a t.determinato(art. 15-septies dlgs.502/92)</t>
  </si>
  <si>
    <t>sociologo dir. a t. determinato(art.15-septies dlgs. 502/92)</t>
  </si>
  <si>
    <t>dirig. amm.vo a t. determinato (art. 15-septies dlgs.502/92)</t>
  </si>
  <si>
    <t>contrattisti (a)</t>
  </si>
  <si>
    <t>IND. DI VACANZA CONTRATTUALE</t>
  </si>
  <si>
    <t>IND DIREZ. STRUTT. COMP.</t>
  </si>
  <si>
    <t>RETRIBUZIONE DI POSIZIONE</t>
  </si>
  <si>
    <t>RETRIBUZIONE DI POSIZIONE - QUOTA VARIABILE</t>
  </si>
  <si>
    <t>MAGGIORAZIONE RETRIB. DI POSIZIONE DIRETTORE DIPARTIMENTO</t>
  </si>
  <si>
    <t>INDENNITÀ ART. 42, COMMA 5-TER, D.LGS. 151/2001</t>
  </si>
  <si>
    <t>INDENNITA'  FUNZIONE POSIZIONI ORGANIZZATIVE</t>
  </si>
  <si>
    <t>ONORARI AVVOCATI</t>
  </si>
  <si>
    <t>COMPENSO PER TURNI DI GUARDIA NOTTURNI DIRIGENTI</t>
  </si>
  <si>
    <t>I227</t>
  </si>
  <si>
    <t>S750</t>
  </si>
  <si>
    <t xml:space="preserve">ALTRE SOMME RIMBORSATE ALLE AMMINISTRAZIONI </t>
  </si>
  <si>
    <t>LSU/LPU(*)</t>
  </si>
  <si>
    <t>COMPENSI PER PERSONALE LSU/LPU</t>
  </si>
  <si>
    <t>(sono evidenziate quelle valorizzate nella T1)</t>
  </si>
  <si>
    <t>(sono evidenziate le qualifiche valorizzate per l'anno)</t>
  </si>
  <si>
    <t>I418</t>
  </si>
  <si>
    <t>ASSEGNO AD PERSONAM</t>
  </si>
  <si>
    <t>INCENTIVI PER FUNZIONI TECNICHE</t>
  </si>
  <si>
    <t>Non classificato</t>
  </si>
  <si>
    <t>R.I.A.</t>
  </si>
  <si>
    <t>A031</t>
  </si>
  <si>
    <t>PROGRESSIONE PER CLASSI E SCATTI/FASCE RETRIBUTIVE</t>
  </si>
  <si>
    <t>A032</t>
  </si>
  <si>
    <t>dirigente delle professioni sanitarie (1)</t>
  </si>
  <si>
    <t>dir. prof. sanitarie a t. det.(art. 15-septies dlgs 502/92) (1)</t>
  </si>
  <si>
    <t>oper.re prof.le di II cat. con funz. di riabil. - bs</t>
  </si>
  <si>
    <t>oper.re prof.le di II cat. con funz. di riabil. esperto- c (2)</t>
  </si>
  <si>
    <t>oper.re prof.le di II cat.pers. inferm.  esperto-c  (2)</t>
  </si>
  <si>
    <t>oper.re prof.le di II cat.pers. inferm. bs</t>
  </si>
  <si>
    <t>operatore tecnico special.to esperto - c (2)</t>
  </si>
  <si>
    <t>Telelavoro/Smart working (**)
Personale indicato in T1</t>
  </si>
  <si>
    <t xml:space="preserve">(1) qualifica unica di dirigente delle professioni sanitarie infermieristiche, tecniche, della riabilitazione, della prevenzione e della professione ostetrica di cui agli artt. 8 e 9 del CCNL 17.10.2008 </t>
  </si>
  <si>
    <t>Personale soggetto a turnazione (**) Personale indicato in T1</t>
  </si>
  <si>
    <t>Personale soggetto a reperibilità (**) Personale indicato in T1</t>
  </si>
  <si>
    <t>(1) qualifica unica di dirigente delle professioni sanitarie infermieristiche, tecniche, della riabilitazione, della prevenzione e della professione ostetrica di cui agli artt. 41 e 42 del CCNL 10.2.2004  e all'art. 24, comma 20, del CCNL 3/11/2005</t>
  </si>
  <si>
    <t>INDENNITA' DI ESCLUSIVITA'</t>
  </si>
  <si>
    <t>Contratti di somministrazione
(ex Interinale) (*)</t>
  </si>
  <si>
    <t>PRONTA DISPONIBILITA'</t>
  </si>
  <si>
    <t>INDENNITA' DI COORDINAMENTO</t>
  </si>
  <si>
    <t>ARRETRATI ANNI PRECEDENTI</t>
  </si>
  <si>
    <t>STRAORDINARIO</t>
  </si>
  <si>
    <t>COMPENSI AGGIUNTIVI PER LA DIRIGENZA MEDICA E VETERINARIA</t>
  </si>
  <si>
    <t>COMPENSI AGGIUNTIVI PER LA DIRIGENZA DEL RUOLO SANITARIO</t>
  </si>
  <si>
    <t>I202</t>
  </si>
  <si>
    <t>I204</t>
  </si>
  <si>
    <t>I207</t>
  </si>
  <si>
    <t>I212</t>
  </si>
  <si>
    <t>I216</t>
  </si>
  <si>
    <t>S998</t>
  </si>
  <si>
    <t>S999</t>
  </si>
  <si>
    <t>T101</t>
  </si>
  <si>
    <t>P092</t>
  </si>
  <si>
    <t>P093</t>
  </si>
  <si>
    <t>P094</t>
  </si>
  <si>
    <t>S820</t>
  </si>
  <si>
    <t>COMP.AGGIUNTIVI PERS.INFERM.CO E TECN.SAN.DI RADIOL.MED.</t>
  </si>
  <si>
    <t>S212</t>
  </si>
  <si>
    <t>ALTRI COMPENSI PER PARTICOLARI CONDIZIONI DI LAVORO</t>
  </si>
  <si>
    <t>S616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</si>
  <si>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</si>
  <si>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</si>
  <si>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</si>
  <si>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</si>
  <si>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ST</t>
  </si>
  <si>
    <t>SV</t>
  </si>
  <si>
    <t>SF</t>
  </si>
  <si>
    <t>S204</t>
  </si>
  <si>
    <t>S806</t>
  </si>
  <si>
    <t>ACCANTONAMENTI PER RINNOVI CONTRATTUALI</t>
  </si>
  <si>
    <t>P091</t>
  </si>
  <si>
    <t>I422</t>
  </si>
  <si>
    <t>medici (***)</t>
  </si>
  <si>
    <t>veterinari  (***)</t>
  </si>
  <si>
    <t>MV</t>
  </si>
  <si>
    <t>odontoiatri  (***)</t>
  </si>
  <si>
    <t>MO</t>
  </si>
  <si>
    <t>dirigenti sanitari non medici (***)</t>
  </si>
  <si>
    <t>DS</t>
  </si>
  <si>
    <t>dirigenti ruolo professionale (***)</t>
  </si>
  <si>
    <t>DP</t>
  </si>
  <si>
    <t>profili ruolo professionale</t>
  </si>
  <si>
    <t>LP</t>
  </si>
  <si>
    <t>dirigenti ruolo tecnico (***)</t>
  </si>
  <si>
    <t>DT</t>
  </si>
  <si>
    <t>profili ruolo tecnico</t>
  </si>
  <si>
    <t>LT</t>
  </si>
  <si>
    <t>dirigenti ruolo amministrativo (***)</t>
  </si>
  <si>
    <t>DA</t>
  </si>
  <si>
    <t>profili ruolo amministrativo</t>
  </si>
  <si>
    <t>LA</t>
  </si>
  <si>
    <t>personale contrattista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</si>
  <si>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</si>
  <si>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</si>
  <si>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</si>
  <si>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(a) personale a tempo indeterminato al quale viene applicato un contratto di lavoro di tipo privatistico (es.: tipografico,chimico,edile, metalmeccanico, portierato, ecc.) e personale ex medico condotto di cui all'art. 36, comma 3, del CCNL 10.2.2004</t>
  </si>
  <si>
    <t>P071: AOSP BOLOGNA 170.207, ARPA EMILIA-ROMAGNA 17.034,AUSL FERRARA 44.730,AUSL ROMAGNA 78.476, AUSL REGGIO EMILIA 10.019,AOSP FERRARA 49.670,AOSP PARMA 153.357,AUSL IMOLA 174.507,ISTITUTO ORTOPEDICO RIZZOLI 49.017
P072: UNIVERSITA' DI BOLOGNA 1.849.999
P074: AOSP BOLOGNA 1.266.100, AULSS VICENZA 12.600, AOSP MODENA 5.000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</si>
  <si>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</si>
  <si>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</si>
  <si>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</si>
  <si>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</si>
  <si>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</si>
  <si>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</si>
  <si>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</si>
  <si>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Codice</t>
  </si>
  <si>
    <t>CATEGORIA</t>
  </si>
  <si>
    <t>Importo</t>
  </si>
  <si>
    <t>IRAP</t>
  </si>
  <si>
    <t>ALTRE SPESE</t>
  </si>
  <si>
    <t xml:space="preserve"> </t>
  </si>
  <si>
    <t>DESCRIZIONE</t>
  </si>
  <si>
    <t>In part-time
fino al 50%</t>
  </si>
  <si>
    <t>In part-time
oltre il 50%</t>
  </si>
  <si>
    <t>A tempo determinato (*)</t>
  </si>
  <si>
    <t>Formazione lavoro (*)</t>
  </si>
  <si>
    <t>qualifica / posiz.economica/profilo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</si>
  <si>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</si>
  <si>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</si>
  <si>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</si>
  <si>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</si>
  <si>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</si>
  <si>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</si>
  <si>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</si>
  <si>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</si>
  <si>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</si>
  <si>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</si>
  <si>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</si>
  <si>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</si>
  <si>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</si>
  <si>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</si>
  <si>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</si>
  <si>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</si>
  <si>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</si>
  <si>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</si>
  <si>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</si>
  <si>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</si>
  <si>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</si>
  <si>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</si>
  <si>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</si>
  <si>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</si>
  <si>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</si>
  <si>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</si>
  <si>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</si>
  <si>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</si>
  <si>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</si>
  <si>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</si>
  <si>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</si>
  <si>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NUMERO DI MENSILITA' (**)</t>
  </si>
  <si>
    <t>(*) gli importi vanno indicati in EURO, senza cifre decimali (cfr. circolare: "istruzioni generali e specifiche di comparto")</t>
  </si>
  <si>
    <t>L109</t>
  </si>
  <si>
    <t>CONTRATTI DI COLLABORAZIONE COORDINATA E CONTINUATIVA</t>
  </si>
  <si>
    <t>N U M E R O   D I   D I P E N D E N T I</t>
  </si>
  <si>
    <t>V O C I   D I   S P E S A</t>
  </si>
  <si>
    <t>SI</t>
  </si>
  <si>
    <t>(**) il numero delle mensilità va espresso con 2 cifre decimali (cfr. circolare: "istruzioni generali e specifiche di comparto ")</t>
  </si>
  <si>
    <t>0D0163</t>
  </si>
  <si>
    <t>000061</t>
  </si>
  <si>
    <t>PC</t>
  </si>
  <si>
    <t>RETRIBUZIONE DI RISULTATO</t>
  </si>
  <si>
    <t xml:space="preserve">COMPENSI PRODUTTIVITA' </t>
  </si>
  <si>
    <t>S630</t>
  </si>
  <si>
    <t>ND</t>
  </si>
  <si>
    <t>ME</t>
  </si>
  <si>
    <t>MD</t>
  </si>
  <si>
    <t>NM</t>
  </si>
  <si>
    <t>direttore generale</t>
  </si>
  <si>
    <t>0D0097</t>
  </si>
  <si>
    <t>direttore sanitario</t>
  </si>
  <si>
    <t>0D0482</t>
  </si>
  <si>
    <t>direttore amministrativo</t>
  </si>
  <si>
    <t>direttore dei servizi sociali</t>
  </si>
  <si>
    <t>0D0484</t>
  </si>
  <si>
    <t>SD0E33</t>
  </si>
  <si>
    <t>SD0N33</t>
  </si>
  <si>
    <t>SD0E34</t>
  </si>
  <si>
    <t>SD0N34</t>
  </si>
  <si>
    <t>SD0035</t>
  </si>
  <si>
    <t>SD0036</t>
  </si>
  <si>
    <t>SD0597</t>
  </si>
  <si>
    <t>veterinari con inc. di struttura complessa (rapp.esclusivo)</t>
  </si>
  <si>
    <t>SD0E74</t>
  </si>
  <si>
    <t>veterinari con inc. di struttura complessa (rapp. non escl.)</t>
  </si>
  <si>
    <t>SD0N74</t>
  </si>
  <si>
    <t>veterinari con inc. di struttura semplice (rapp. esclusivo)</t>
  </si>
  <si>
    <t>SD0E73</t>
  </si>
  <si>
    <t>veterinari con inc. di struttura semplice (rapp. non escl.)</t>
  </si>
  <si>
    <t>SD0N73</t>
  </si>
  <si>
    <t>veterinari con altri incar. prof.li (rapp. esclusivo)</t>
  </si>
  <si>
    <t>SD0A73</t>
  </si>
  <si>
    <t>veterinari con altri incar. prof.li (rapp. non escl.)</t>
  </si>
  <si>
    <t>SD0072</t>
  </si>
  <si>
    <t>SD0598</t>
  </si>
  <si>
    <t>SD0E49</t>
  </si>
  <si>
    <t>SD0N49</t>
  </si>
  <si>
    <t>odontoiatri con inc. di struttura semplice (rapp. esclusivo)</t>
  </si>
  <si>
    <t>SD0E48</t>
  </si>
  <si>
    <t>odontoiatri con inc. di struttura semplice (rapp. non escl.)</t>
  </si>
  <si>
    <t>SD0N48</t>
  </si>
  <si>
    <t>odontoiatri con altri incar. prof.li (rapp. esclusivo)</t>
  </si>
  <si>
    <t>SD0A48</t>
  </si>
  <si>
    <t>odontoiatri con altri incar. prof.li (rapp. non escl.)</t>
  </si>
  <si>
    <t>SD0047</t>
  </si>
  <si>
    <t>SD0599</t>
  </si>
  <si>
    <t>SD0E39</t>
  </si>
  <si>
    <t>SD0N39</t>
  </si>
  <si>
    <t>SD0E38</t>
  </si>
  <si>
    <t>SD0N38</t>
  </si>
  <si>
    <t>farmacisti con altri incar. prof.li (rapp. esclusivo)</t>
  </si>
  <si>
    <t>SD0A38</t>
  </si>
  <si>
    <t>farmacisti con altri incar. prof.li (rapp. non escl.)</t>
  </si>
  <si>
    <t>SD0037</t>
  </si>
  <si>
    <t>SD0600</t>
  </si>
  <si>
    <t>SD0E13</t>
  </si>
  <si>
    <t>SD0N13</t>
  </si>
  <si>
    <t>SD0E12</t>
  </si>
  <si>
    <t>SD0N12</t>
  </si>
  <si>
    <t>biologi con altri incar. prof.li (rapp. esclusivo)</t>
  </si>
  <si>
    <t>SD0A12</t>
  </si>
  <si>
    <t>biologi con altri incar. prof.li (rapp. non escl.)</t>
  </si>
  <si>
    <t>SD0011</t>
  </si>
  <si>
    <t>SD0601</t>
  </si>
  <si>
    <t>SD0E16</t>
  </si>
  <si>
    <t>SD0N16</t>
  </si>
  <si>
    <t>SD0E15</t>
  </si>
  <si>
    <t>SD0N15</t>
  </si>
  <si>
    <t>chimici con altri incar. prof.li (rapp. esclusivo)</t>
  </si>
  <si>
    <t>SD0A15</t>
  </si>
  <si>
    <t>chimici con altri incar. prof.li (rapp. non escl.)</t>
  </si>
  <si>
    <t>SD0014</t>
  </si>
  <si>
    <t>SD0602</t>
  </si>
  <si>
    <t>SD0E42</t>
  </si>
  <si>
    <t>SD0N42</t>
  </si>
  <si>
    <t>SD0E41</t>
  </si>
  <si>
    <t>SD0N41</t>
  </si>
  <si>
    <t>fisici con altri incar. prof.li (rapp. esclusivo)</t>
  </si>
  <si>
    <t>SD0A41</t>
  </si>
  <si>
    <t>fisici con altri incar. prof.li (rapp. non escl.)</t>
  </si>
  <si>
    <t>SD0040</t>
  </si>
  <si>
    <t>SD0603</t>
  </si>
  <si>
    <t>SD0E66</t>
  </si>
  <si>
    <t>SD0N66</t>
  </si>
  <si>
    <t>SD0E65</t>
  </si>
  <si>
    <t>SD0N65</t>
  </si>
  <si>
    <t>psicologi con altri incar. prof.li (rapp. esclusivo)</t>
  </si>
  <si>
    <t>SD0A65</t>
  </si>
  <si>
    <t>psicologi con altri incar. prof.li (rapp. non escl.)</t>
  </si>
  <si>
    <t>SD0064</t>
  </si>
  <si>
    <t>SD0604</t>
  </si>
  <si>
    <t>SD0483</t>
  </si>
  <si>
    <t>coll.re prof.le sanitario - pers. infer. esperto - ds</t>
  </si>
  <si>
    <t>S18023</t>
  </si>
  <si>
    <t>coll.re prof.le sanitario - pers. infer. - d</t>
  </si>
  <si>
    <t>S16020</t>
  </si>
  <si>
    <t>oper.re prof.le sanitario pers. inferm. - c</t>
  </si>
  <si>
    <t>S14056</t>
  </si>
  <si>
    <t>S14E52</t>
  </si>
  <si>
    <t>S13052</t>
  </si>
  <si>
    <t>coll.re prof.le sanitario - pers. tec. esperto - ds</t>
  </si>
  <si>
    <t>S18920</t>
  </si>
  <si>
    <t>coll.re prof.le sanitario - pers. tec.- d</t>
  </si>
  <si>
    <t>S16021</t>
  </si>
  <si>
    <t>oper.re prof.le sanitario - pers. tec.- c</t>
  </si>
  <si>
    <t>S14054</t>
  </si>
  <si>
    <t>coll.re prof.le sanitario - tecn. della prev. esperto - ds</t>
  </si>
  <si>
    <t>S18921</t>
  </si>
  <si>
    <t>coll.re prof.le sanitario - tecn. della prev. - d</t>
  </si>
  <si>
    <t>S16022</t>
  </si>
  <si>
    <t>oper.re prof.le sanitario - tecn. della prev. - c</t>
  </si>
  <si>
    <t>S14055</t>
  </si>
  <si>
    <t>coll.re prof.le sanitario - pers. della riabil. esperto - ds</t>
  </si>
  <si>
    <t>S18922</t>
  </si>
  <si>
    <t>coll.re prof.le sanitario - pers. della riabil. - d</t>
  </si>
  <si>
    <t>S16019</t>
  </si>
  <si>
    <t>oper.re prof.le sanitario - pers. della riabil. - c</t>
  </si>
  <si>
    <t>S14053</t>
  </si>
  <si>
    <t>S14E51</t>
  </si>
  <si>
    <t>S13051</t>
  </si>
  <si>
    <t>profilo atipico ruolo sanitario</t>
  </si>
  <si>
    <t>S00062</t>
  </si>
  <si>
    <t>avvocato dirig. con incarico di struttura complessa</t>
  </si>
  <si>
    <t>PD0010</t>
  </si>
  <si>
    <t>avvocato dirig. con incarico di struttura semplice</t>
  </si>
  <si>
    <t>PD0S09</t>
  </si>
  <si>
    <t>avvocato dirig. con altri incar.prof.li</t>
  </si>
  <si>
    <t>PD0A09</t>
  </si>
  <si>
    <t>PD0605</t>
  </si>
  <si>
    <t>ingegnere dirig. con incarico di struttura complessa</t>
  </si>
  <si>
    <t>PD0046</t>
  </si>
  <si>
    <t>ingegnere dirig. con incarico di struttura semplice</t>
  </si>
  <si>
    <t>PD0S45</t>
  </si>
  <si>
    <t>ingegnere dirig. con altri incar.prof.li</t>
  </si>
  <si>
    <t>PD0A45</t>
  </si>
  <si>
    <t>PD0606</t>
  </si>
  <si>
    <t>architetti dirig. con incarico di struttura complessa</t>
  </si>
  <si>
    <t>PD0004</t>
  </si>
  <si>
    <t>architetti dirig. con incarico di struttura semplice</t>
  </si>
  <si>
    <t>PD0S03</t>
  </si>
  <si>
    <t>architetti dirig. con altri incar.prof.li</t>
  </si>
  <si>
    <t>PD0A03</t>
  </si>
  <si>
    <t>PD0607</t>
  </si>
  <si>
    <t>geologi dirig. con incarico di struttura complessa</t>
  </si>
  <si>
    <t>PD0044</t>
  </si>
  <si>
    <t>geologi dirig. con incarico di struttura semplice</t>
  </si>
  <si>
    <t>PD0S43</t>
  </si>
  <si>
    <t>geologi dirig. con altri incar.prof.li</t>
  </si>
  <si>
    <t>PD0A43</t>
  </si>
  <si>
    <t>PD0608</t>
  </si>
  <si>
    <t>assistente religioso - d</t>
  </si>
  <si>
    <t>P16006</t>
  </si>
  <si>
    <t>profilo atipico ruolo professionale</t>
  </si>
  <si>
    <t>P00062</t>
  </si>
  <si>
    <t>analisti dirig. con incarico di struttura complessa</t>
  </si>
  <si>
    <t>TD0002</t>
  </si>
  <si>
    <t>analisti dirig. con incarico di struttura semplice</t>
  </si>
  <si>
    <t>TD0S01</t>
  </si>
  <si>
    <t>analisti dirig. con altri incar.prof.li</t>
  </si>
  <si>
    <t>TD0A01</t>
  </si>
  <si>
    <t>TD0609</t>
  </si>
  <si>
    <t>statistico dirig. con incarico di struttura complessa</t>
  </si>
  <si>
    <t>TD0071</t>
  </si>
  <si>
    <t>statistico dirig. con incarico di struttura semplice</t>
  </si>
  <si>
    <t>TD0S70</t>
  </si>
  <si>
    <t>statistico dirig. con altri incar.prof.li</t>
  </si>
  <si>
    <t>TD0A70</t>
  </si>
  <si>
    <t>TD0610</t>
  </si>
  <si>
    <t>sociologo dirig. con incarico di struttura complessa</t>
  </si>
  <si>
    <t>TD0068</t>
  </si>
  <si>
    <t>sociologo dirig. con incarico di struttura semplice</t>
  </si>
  <si>
    <t>TD0S67</t>
  </si>
  <si>
    <t>sociologo dirig. con altri incar.prof.li</t>
  </si>
  <si>
    <t>TD0A67</t>
  </si>
  <si>
    <t>TD0611</t>
  </si>
  <si>
    <t>collab.re prof.le assistente sociale esperto - ds</t>
  </si>
  <si>
    <t>T18025</t>
  </si>
  <si>
    <t>collab.re prof.le assistente sociale - d</t>
  </si>
  <si>
    <t>T16024</t>
  </si>
  <si>
    <t>collab.re tec. - prof.le esperto - ds</t>
  </si>
  <si>
    <t>T18027</t>
  </si>
  <si>
    <t>collab.re tec. - prof.le - d</t>
  </si>
  <si>
    <t>T16026</t>
  </si>
  <si>
    <t>oper.re prof.le assistente soc. - c</t>
  </si>
  <si>
    <t>T14050</t>
  </si>
  <si>
    <t>assistente tecnico - c</t>
  </si>
  <si>
    <t>T14007</t>
  </si>
  <si>
    <t>program.re - c</t>
  </si>
  <si>
    <t>T14063</t>
  </si>
  <si>
    <t>T14E59</t>
  </si>
  <si>
    <t>operatore tecnico special.to - bs</t>
  </si>
  <si>
    <t>T13059</t>
  </si>
  <si>
    <t>T13660</t>
  </si>
  <si>
    <t>operatore tecnico - b</t>
  </si>
  <si>
    <t>T12057</t>
  </si>
  <si>
    <t>operatore tecnico addetto all'assistenza - b</t>
  </si>
  <si>
    <t>T12058</t>
  </si>
  <si>
    <t>ausiliario specializzato - a</t>
  </si>
  <si>
    <t>T11008</t>
  </si>
  <si>
    <t>profilo atipico ruolo tecnico</t>
  </si>
  <si>
    <t>T00062</t>
  </si>
  <si>
    <t>dirigente amm.vo con incarico di struttura complessa</t>
  </si>
  <si>
    <t>AD0032</t>
  </si>
  <si>
    <t>dirigente amm.vo con incarico di struttura semplice</t>
  </si>
  <si>
    <t>AD0S31</t>
  </si>
  <si>
    <t>dirigente amm.vo con altri incar.prof.li</t>
  </si>
  <si>
    <t>AD0A31</t>
  </si>
  <si>
    <t>AD0612</t>
  </si>
  <si>
    <t>collaboratore amministrativo prof.le esperto - ds</t>
  </si>
  <si>
    <t>A18029</t>
  </si>
  <si>
    <t>collaboratore amministrativo prof.le - d</t>
  </si>
  <si>
    <t>A16028</t>
  </si>
  <si>
    <t>assistente amministrativo - c</t>
  </si>
  <si>
    <t>A14005</t>
  </si>
  <si>
    <t>coadiutore amm.vo esperto - bs</t>
  </si>
  <si>
    <t>A13018</t>
  </si>
  <si>
    <t>coadiutore amm.vo - b</t>
  </si>
  <si>
    <t>A12017</t>
  </si>
  <si>
    <t>commesso - a</t>
  </si>
  <si>
    <t>A11030</t>
  </si>
  <si>
    <t>profilo atipico ruolo amministrativo</t>
  </si>
  <si>
    <t>A00062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</si>
</sst>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5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sz val="6"/>
      <name val="MS Serif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sz val="6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sz val="7"/>
      <name val="MS Serif"/>
      <family val="1"/>
    </font>
    <font>
      <sz val="8"/>
      <color indexed="8"/>
      <name val="Trebuchet MS"/>
      <family val="2"/>
    </font>
    <font>
      <sz val="7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1" applyNumberFormat="0" applyAlignment="0" applyProtection="0"/>
    <xf numFmtId="0" fontId="33" fillId="0" borderId="2" applyNumberFormat="0" applyFill="0" applyAlignment="0" applyProtection="0"/>
    <xf numFmtId="0" fontId="34" fillId="12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191" fontId="0" fillId="0" borderId="0" applyFont="0" applyFill="0" applyBorder="0" applyAlignment="0" applyProtection="0"/>
    <xf numFmtId="0" fontId="35" fillId="7" borderId="1" applyNumberFormat="0" applyAlignment="0" applyProtection="0"/>
    <xf numFmtId="0" fontId="36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25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4" applyNumberFormat="0" applyFont="0" applyAlignment="0" applyProtection="0"/>
    <xf numFmtId="0" fontId="38" fillId="11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6" borderId="0" applyNumberFormat="0" applyBorder="0" applyAlignment="0" applyProtection="0"/>
    <xf numFmtId="164" fontId="4" fillId="0" borderId="0" applyFont="0" applyFill="0" applyBorder="0" applyAlignment="0" applyProtection="0"/>
    <xf numFmtId="188" fontId="2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22" xfId="0" applyFont="1" applyFill="1" applyBorder="1" applyAlignment="1" applyProtection="1">
      <alignment horizontal="centerContinuous" vertical="center"/>
      <protection/>
    </xf>
    <xf numFmtId="0" fontId="8" fillId="0" borderId="23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 applyProtection="1">
      <alignment horizontal="centerContinuous" vertical="center" wrapText="1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5" fillId="0" borderId="0" xfId="61" applyFont="1">
      <alignment/>
      <protection/>
    </xf>
    <xf numFmtId="0" fontId="5" fillId="0" borderId="0" xfId="60" applyFont="1">
      <alignment/>
      <protection/>
    </xf>
    <xf numFmtId="0" fontId="5" fillId="0" borderId="15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justify"/>
      <protection/>
    </xf>
    <xf numFmtId="0" fontId="20" fillId="0" borderId="0" xfId="0" applyFont="1" applyAlignment="1">
      <alignment/>
    </xf>
    <xf numFmtId="0" fontId="5" fillId="0" borderId="32" xfId="0" applyFont="1" applyFill="1" applyBorder="1" applyAlignment="1" applyProtection="1">
      <alignment horizontal="justify" wrapText="1"/>
      <protection/>
    </xf>
    <xf numFmtId="0" fontId="5" fillId="0" borderId="33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justify" wrapText="1"/>
      <protection/>
    </xf>
    <xf numFmtId="0" fontId="5" fillId="0" borderId="31" xfId="0" applyFont="1" applyFill="1" applyBorder="1" applyAlignment="1" applyProtection="1">
      <alignment wrapText="1"/>
      <protection/>
    </xf>
    <xf numFmtId="0" fontId="8" fillId="0" borderId="34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centerContinuous" vertical="center"/>
    </xf>
    <xf numFmtId="0" fontId="8" fillId="0" borderId="36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 wrapText="1"/>
      <protection/>
    </xf>
    <xf numFmtId="0" fontId="5" fillId="0" borderId="39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14" fillId="0" borderId="35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justify" wrapText="1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15" fillId="0" borderId="44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wrapText="1"/>
      <protection/>
    </xf>
    <xf numFmtId="0" fontId="5" fillId="0" borderId="40" xfId="0" applyFont="1" applyFill="1" applyBorder="1" applyAlignment="1" applyProtection="1">
      <alignment horizontal="justify" wrapText="1"/>
      <protection/>
    </xf>
    <xf numFmtId="3" fontId="5" fillId="0" borderId="47" xfId="0" applyNumberFormat="1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/>
      <protection locked="0"/>
    </xf>
    <xf numFmtId="4" fontId="5" fillId="0" borderId="47" xfId="0" applyNumberFormat="1" applyFont="1" applyFill="1" applyBorder="1" applyAlignment="1" applyProtection="1">
      <alignment/>
      <protection locked="0"/>
    </xf>
    <xf numFmtId="3" fontId="5" fillId="0" borderId="49" xfId="0" applyNumberFormat="1" applyFont="1" applyFill="1" applyBorder="1" applyAlignment="1" applyProtection="1">
      <alignment/>
      <protection locked="0"/>
    </xf>
    <xf numFmtId="3" fontId="5" fillId="0" borderId="50" xfId="0" applyNumberFormat="1" applyFont="1" applyFill="1" applyBorder="1" applyAlignment="1" applyProtection="1">
      <alignment/>
      <protection locked="0"/>
    </xf>
    <xf numFmtId="3" fontId="5" fillId="0" borderId="51" xfId="0" applyNumberFormat="1" applyFont="1" applyFill="1" applyBorder="1" applyAlignment="1" applyProtection="1">
      <alignment/>
      <protection locked="0"/>
    </xf>
    <xf numFmtId="3" fontId="5" fillId="0" borderId="52" xfId="0" applyNumberFormat="1" applyFont="1" applyFill="1" applyBorder="1" applyAlignment="1" applyProtection="1">
      <alignment/>
      <protection locked="0"/>
    </xf>
    <xf numFmtId="3" fontId="5" fillId="0" borderId="52" xfId="0" applyNumberFormat="1" applyFont="1" applyBorder="1" applyAlignment="1" applyProtection="1">
      <alignment/>
      <protection locked="0"/>
    </xf>
    <xf numFmtId="3" fontId="15" fillId="0" borderId="53" xfId="0" applyNumberFormat="1" applyFont="1" applyFill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/>
    </xf>
    <xf numFmtId="3" fontId="5" fillId="0" borderId="58" xfId="0" applyNumberFormat="1" applyFont="1" applyFill="1" applyBorder="1" applyAlignment="1" applyProtection="1">
      <alignment/>
      <protection locked="0"/>
    </xf>
    <xf numFmtId="3" fontId="5" fillId="0" borderId="55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19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59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>
      <alignment horizontal="centerContinuous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Continuous" vertical="center" wrapText="1"/>
      <protection/>
    </xf>
    <xf numFmtId="0" fontId="8" fillId="0" borderId="63" xfId="0" applyFont="1" applyFill="1" applyBorder="1" applyAlignment="1" applyProtection="1">
      <alignment horizontal="right" vertical="center"/>
      <protection/>
    </xf>
    <xf numFmtId="0" fontId="8" fillId="0" borderId="53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right" vertical="top"/>
    </xf>
    <xf numFmtId="0" fontId="8" fillId="0" borderId="15" xfId="0" applyFont="1" applyFill="1" applyBorder="1" applyAlignment="1" applyProtection="1">
      <alignment horizontal="centerContinuous" vertical="center"/>
      <protection/>
    </xf>
    <xf numFmtId="3" fontId="5" fillId="0" borderId="47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11" borderId="47" xfId="0" applyNumberFormat="1" applyFont="1" applyFill="1" applyBorder="1" applyAlignment="1" applyProtection="1">
      <alignment/>
      <protection locked="0"/>
    </xf>
    <xf numFmtId="3" fontId="5" fillId="11" borderId="58" xfId="0" applyNumberFormat="1" applyFont="1" applyFill="1" applyBorder="1" applyAlignment="1" applyProtection="1">
      <alignment/>
      <protection locked="0"/>
    </xf>
    <xf numFmtId="3" fontId="5" fillId="11" borderId="55" xfId="0" applyNumberFormat="1" applyFont="1" applyFill="1" applyBorder="1" applyAlignment="1" applyProtection="1">
      <alignment/>
      <protection locked="0"/>
    </xf>
    <xf numFmtId="3" fontId="5" fillId="18" borderId="47" xfId="0" applyNumberFormat="1" applyFont="1" applyFill="1" applyBorder="1" applyAlignment="1" applyProtection="1">
      <alignment/>
      <protection locked="0"/>
    </xf>
    <xf numFmtId="3" fontId="5" fillId="18" borderId="58" xfId="0" applyNumberFormat="1" applyFont="1" applyFill="1" applyBorder="1" applyAlignment="1" applyProtection="1">
      <alignment/>
      <protection locked="0"/>
    </xf>
    <xf numFmtId="3" fontId="5" fillId="18" borderId="55" xfId="0" applyNumberFormat="1" applyFont="1" applyFill="1" applyBorder="1" applyAlignment="1" applyProtection="1">
      <alignment/>
      <protection locked="0"/>
    </xf>
    <xf numFmtId="3" fontId="5" fillId="0" borderId="52" xfId="0" applyNumberFormat="1" applyFont="1" applyFill="1" applyBorder="1" applyAlignment="1" applyProtection="1">
      <alignment/>
      <protection locked="0"/>
    </xf>
    <xf numFmtId="3" fontId="5" fillId="18" borderId="64" xfId="0" applyNumberFormat="1" applyFont="1" applyFill="1" applyBorder="1" applyAlignment="1" applyProtection="1">
      <alignment/>
      <protection locked="0"/>
    </xf>
    <xf numFmtId="3" fontId="5" fillId="18" borderId="60" xfId="0" applyNumberFormat="1" applyFont="1" applyFill="1" applyBorder="1" applyAlignment="1" applyProtection="1">
      <alignment/>
      <protection locked="0"/>
    </xf>
    <xf numFmtId="3" fontId="5" fillId="0" borderId="64" xfId="0" applyNumberFormat="1" applyFont="1" applyFill="1" applyBorder="1" applyAlignment="1" applyProtection="1">
      <alignment/>
      <protection locked="0"/>
    </xf>
    <xf numFmtId="3" fontId="5" fillId="0" borderId="6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57" xfId="0" applyFont="1" applyFill="1" applyBorder="1" applyAlignment="1" applyProtection="1">
      <alignment horizontal="center"/>
      <protection/>
    </xf>
    <xf numFmtId="0" fontId="13" fillId="0" borderId="58" xfId="0" applyFont="1" applyFill="1" applyBorder="1" applyAlignment="1" applyProtection="1">
      <alignment horizontal="center"/>
      <protection/>
    </xf>
    <xf numFmtId="0" fontId="13" fillId="0" borderId="58" xfId="0" applyFont="1" applyFill="1" applyBorder="1" applyAlignment="1" applyProtection="1" quotePrefix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 quotePrefix="1">
      <alignment horizontal="center"/>
      <protection/>
    </xf>
    <xf numFmtId="0" fontId="13" fillId="0" borderId="56" xfId="0" applyFont="1" applyFill="1" applyBorder="1" applyAlignment="1" applyProtection="1" quotePrefix="1">
      <alignment horizontal="center"/>
      <protection/>
    </xf>
    <xf numFmtId="0" fontId="15" fillId="0" borderId="40" xfId="0" applyFont="1" applyBorder="1" applyAlignment="1">
      <alignment/>
    </xf>
    <xf numFmtId="0" fontId="13" fillId="0" borderId="65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30" xfId="0" applyFont="1" applyFill="1" applyBorder="1" applyAlignment="1">
      <alignment horizontal="centerContinuous"/>
    </xf>
    <xf numFmtId="0" fontId="5" fillId="0" borderId="66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94" fontId="5" fillId="11" borderId="47" xfId="0" applyNumberFormat="1" applyFont="1" applyFill="1" applyBorder="1" applyAlignment="1">
      <alignment/>
    </xf>
    <xf numFmtId="194" fontId="5" fillId="11" borderId="67" xfId="0" applyNumberFormat="1" applyFont="1" applyFill="1" applyBorder="1" applyAlignment="1">
      <alignment/>
    </xf>
    <xf numFmtId="194" fontId="5" fillId="0" borderId="68" xfId="0" applyNumberFormat="1" applyFont="1" applyFill="1" applyBorder="1" applyAlignment="1">
      <alignment/>
    </xf>
    <xf numFmtId="194" fontId="5" fillId="0" borderId="69" xfId="0" applyNumberFormat="1" applyFont="1" applyFill="1" applyBorder="1" applyAlignment="1">
      <alignment/>
    </xf>
    <xf numFmtId="194" fontId="5" fillId="0" borderId="70" xfId="0" applyNumberFormat="1" applyFont="1" applyFill="1" applyBorder="1" applyAlignment="1">
      <alignment/>
    </xf>
    <xf numFmtId="194" fontId="5" fillId="11" borderId="71" xfId="0" applyNumberFormat="1" applyFont="1" applyFill="1" applyBorder="1" applyAlignment="1">
      <alignment/>
    </xf>
    <xf numFmtId="194" fontId="5" fillId="11" borderId="72" xfId="0" applyNumberFormat="1" applyFont="1" applyFill="1" applyBorder="1" applyAlignment="1">
      <alignment/>
    </xf>
    <xf numFmtId="194" fontId="5" fillId="11" borderId="48" xfId="0" applyNumberFormat="1" applyFont="1" applyFill="1" applyBorder="1" applyAlignment="1">
      <alignment/>
    </xf>
    <xf numFmtId="194" fontId="5" fillId="11" borderId="68" xfId="0" applyNumberFormat="1" applyFont="1" applyFill="1" applyBorder="1" applyAlignment="1">
      <alignment/>
    </xf>
    <xf numFmtId="194" fontId="5" fillId="11" borderId="53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60" applyFont="1" applyProtection="1">
      <alignment/>
      <protection/>
    </xf>
    <xf numFmtId="0" fontId="5" fillId="0" borderId="0" xfId="60" applyFont="1" applyAlignment="1" applyProtection="1">
      <alignment horizontal="center"/>
      <protection/>
    </xf>
    <xf numFmtId="0" fontId="26" fillId="0" borderId="73" xfId="0" applyFont="1" applyFill="1" applyBorder="1" applyAlignment="1">
      <alignment horizontal="center" wrapText="1"/>
    </xf>
    <xf numFmtId="0" fontId="15" fillId="0" borderId="74" xfId="0" applyFont="1" applyFill="1" applyBorder="1" applyAlignment="1" applyProtection="1">
      <alignment horizontal="center"/>
      <protection/>
    </xf>
    <xf numFmtId="202" fontId="5" fillId="11" borderId="71" xfId="0" applyNumberFormat="1" applyFont="1" applyFill="1" applyBorder="1" applyAlignment="1">
      <alignment/>
    </xf>
    <xf numFmtId="202" fontId="5" fillId="0" borderId="68" xfId="47" applyNumberFormat="1" applyFont="1" applyFill="1" applyBorder="1" applyAlignment="1">
      <alignment/>
    </xf>
    <xf numFmtId="202" fontId="5" fillId="0" borderId="69" xfId="47" applyNumberFormat="1" applyFont="1" applyFill="1" applyBorder="1" applyAlignment="1">
      <alignment/>
    </xf>
    <xf numFmtId="202" fontId="5" fillId="0" borderId="70" xfId="47" applyNumberFormat="1" applyFont="1" applyFill="1" applyBorder="1" applyAlignment="1">
      <alignment/>
    </xf>
    <xf numFmtId="0" fontId="22" fillId="0" borderId="75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justify" wrapText="1"/>
      <protection/>
    </xf>
    <xf numFmtId="0" fontId="5" fillId="0" borderId="33" xfId="0" applyFont="1" applyFill="1" applyBorder="1" applyAlignment="1" applyProtection="1">
      <alignment horizontal="justify" wrapText="1"/>
      <protection/>
    </xf>
    <xf numFmtId="0" fontId="48" fillId="0" borderId="0" xfId="0" applyFont="1" applyAlignment="1" applyProtection="1">
      <alignment horizontal="left" vertical="top"/>
      <protection/>
    </xf>
    <xf numFmtId="4" fontId="5" fillId="0" borderId="64" xfId="47" applyNumberFormat="1" applyFont="1" applyFill="1" applyBorder="1" applyAlignment="1" applyProtection="1">
      <alignment/>
      <protection locked="0"/>
    </xf>
    <xf numFmtId="4" fontId="5" fillId="0" borderId="57" xfId="47" applyNumberFormat="1" applyFont="1" applyFill="1" applyBorder="1" applyAlignment="1" applyProtection="1">
      <alignment/>
      <protection locked="0"/>
    </xf>
    <xf numFmtId="4" fontId="5" fillId="0" borderId="76" xfId="47" applyNumberFormat="1" applyFont="1" applyFill="1" applyBorder="1" applyAlignment="1" applyProtection="1">
      <alignment/>
      <protection locked="0"/>
    </xf>
    <xf numFmtId="4" fontId="5" fillId="0" borderId="77" xfId="47" applyNumberFormat="1" applyFont="1" applyFill="1" applyBorder="1" applyAlignment="1" applyProtection="1">
      <alignment/>
      <protection locked="0"/>
    </xf>
    <xf numFmtId="4" fontId="5" fillId="0" borderId="55" xfId="47" applyNumberFormat="1" applyFont="1" applyFill="1" applyBorder="1" applyAlignment="1" applyProtection="1">
      <alignment/>
      <protection locked="0"/>
    </xf>
    <xf numFmtId="4" fontId="5" fillId="0" borderId="78" xfId="47" applyNumberFormat="1" applyFont="1" applyFill="1" applyBorder="1" applyAlignment="1" applyProtection="1">
      <alignment/>
      <protection locked="0"/>
    </xf>
    <xf numFmtId="4" fontId="5" fillId="0" borderId="47" xfId="47" applyNumberFormat="1" applyFont="1" applyFill="1" applyBorder="1" applyAlignment="1" applyProtection="1">
      <alignment/>
      <protection locked="0"/>
    </xf>
    <xf numFmtId="4" fontId="5" fillId="0" borderId="58" xfId="47" applyNumberFormat="1" applyFont="1" applyFill="1" applyBorder="1" applyAlignment="1" applyProtection="1">
      <alignment/>
      <protection locked="0"/>
    </xf>
    <xf numFmtId="4" fontId="5" fillId="0" borderId="67" xfId="47" applyNumberFormat="1" applyFont="1" applyFill="1" applyBorder="1" applyAlignment="1" applyProtection="1">
      <alignment/>
      <protection locked="0"/>
    </xf>
    <xf numFmtId="4" fontId="5" fillId="0" borderId="20" xfId="47" applyNumberFormat="1" applyFont="1" applyFill="1" applyBorder="1" applyAlignment="1" applyProtection="1">
      <alignment/>
      <protection locked="0"/>
    </xf>
    <xf numFmtId="3" fontId="5" fillId="0" borderId="5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31" xfId="0" applyFont="1" applyFill="1" applyBorder="1" applyAlignment="1" applyProtection="1">
      <alignment horizontal="justify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justify"/>
      <protection/>
    </xf>
    <xf numFmtId="0" fontId="49" fillId="0" borderId="0" xfId="0" applyFont="1" applyAlignment="1">
      <alignment horizontal="left" vertical="center"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8" fillId="4" borderId="80" xfId="59" applyFont="1" applyFill="1" applyBorder="1" applyAlignment="1">
      <alignment horizontal="center"/>
      <protection/>
    </xf>
    <xf numFmtId="0" fontId="5" fillId="11" borderId="0" xfId="0" applyFont="1" applyFill="1" applyAlignment="1">
      <alignment/>
    </xf>
    <xf numFmtId="194" fontId="5" fillId="11" borderId="47" xfId="0" applyNumberFormat="1" applyFont="1" applyFill="1" applyBorder="1" applyAlignment="1" applyProtection="1">
      <alignment/>
      <protection locked="0"/>
    </xf>
    <xf numFmtId="194" fontId="5" fillId="11" borderId="58" xfId="0" applyNumberFormat="1" applyFont="1" applyFill="1" applyBorder="1" applyAlignment="1" applyProtection="1">
      <alignment/>
      <protection locked="0"/>
    </xf>
    <xf numFmtId="194" fontId="5" fillId="0" borderId="47" xfId="0" applyNumberFormat="1" applyFont="1" applyFill="1" applyBorder="1" applyAlignment="1" applyProtection="1">
      <alignment/>
      <protection locked="0"/>
    </xf>
    <xf numFmtId="194" fontId="5" fillId="0" borderId="58" xfId="0" applyNumberFormat="1" applyFont="1" applyFill="1" applyBorder="1" applyAlignment="1" applyProtection="1">
      <alignment/>
      <protection locked="0"/>
    </xf>
    <xf numFmtId="194" fontId="5" fillId="0" borderId="55" xfId="0" applyNumberFormat="1" applyFont="1" applyFill="1" applyBorder="1" applyAlignment="1" applyProtection="1">
      <alignment/>
      <protection locked="0"/>
    </xf>
    <xf numFmtId="194" fontId="5" fillId="11" borderId="55" xfId="0" applyNumberFormat="1" applyFont="1" applyFill="1" applyBorder="1" applyAlignment="1" applyProtection="1">
      <alignment/>
      <protection locked="0"/>
    </xf>
    <xf numFmtId="194" fontId="5" fillId="18" borderId="47" xfId="0" applyNumberFormat="1" applyFont="1" applyFill="1" applyBorder="1" applyAlignment="1" applyProtection="1">
      <alignment/>
      <protection locked="0"/>
    </xf>
    <xf numFmtId="194" fontId="5" fillId="18" borderId="58" xfId="0" applyNumberFormat="1" applyFont="1" applyFill="1" applyBorder="1" applyAlignment="1" applyProtection="1">
      <alignment/>
      <protection locked="0"/>
    </xf>
    <xf numFmtId="194" fontId="5" fillId="18" borderId="55" xfId="0" applyNumberFormat="1" applyFont="1" applyFill="1" applyBorder="1" applyAlignment="1" applyProtection="1">
      <alignment/>
      <protection locked="0"/>
    </xf>
    <xf numFmtId="194" fontId="5" fillId="0" borderId="52" xfId="0" applyNumberFormat="1" applyFont="1" applyFill="1" applyBorder="1" applyAlignment="1" applyProtection="1">
      <alignment/>
      <protection locked="0"/>
    </xf>
    <xf numFmtId="194" fontId="5" fillId="18" borderId="64" xfId="0" applyNumberFormat="1" applyFont="1" applyFill="1" applyBorder="1" applyAlignment="1" applyProtection="1">
      <alignment/>
      <protection locked="0"/>
    </xf>
    <xf numFmtId="194" fontId="5" fillId="18" borderId="60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/>
      <protection locked="0"/>
    </xf>
    <xf numFmtId="194" fontId="5" fillId="0" borderId="64" xfId="0" applyNumberFormat="1" applyFont="1" applyFill="1" applyBorder="1" applyAlignment="1" applyProtection="1">
      <alignment/>
      <protection locked="0"/>
    </xf>
    <xf numFmtId="194" fontId="5" fillId="0" borderId="6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/>
    </xf>
    <xf numFmtId="0" fontId="21" fillId="0" borderId="81" xfId="0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>
      <alignment/>
    </xf>
    <xf numFmtId="0" fontId="21" fillId="0" borderId="38" xfId="0" applyNumberFormat="1" applyFont="1" applyBorder="1" applyAlignment="1">
      <alignment/>
    </xf>
    <xf numFmtId="0" fontId="5" fillId="11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/>
    </xf>
    <xf numFmtId="194" fontId="5" fillId="0" borderId="47" xfId="0" applyNumberFormat="1" applyFont="1" applyFill="1" applyBorder="1" applyAlignment="1" applyProtection="1">
      <alignment/>
      <protection locked="0"/>
    </xf>
    <xf numFmtId="194" fontId="5" fillId="0" borderId="48" xfId="0" applyNumberFormat="1" applyFont="1" applyFill="1" applyBorder="1" applyAlignment="1" applyProtection="1">
      <alignment/>
      <protection locked="0"/>
    </xf>
    <xf numFmtId="194" fontId="5" fillId="0" borderId="49" xfId="0" applyNumberFormat="1" applyFont="1" applyFill="1" applyBorder="1" applyAlignment="1" applyProtection="1">
      <alignment/>
      <protection locked="0"/>
    </xf>
    <xf numFmtId="194" fontId="5" fillId="0" borderId="50" xfId="0" applyNumberFormat="1" applyFont="1" applyFill="1" applyBorder="1" applyAlignment="1" applyProtection="1">
      <alignment/>
      <protection locked="0"/>
    </xf>
    <xf numFmtId="194" fontId="5" fillId="0" borderId="51" xfId="0" applyNumberFormat="1" applyFont="1" applyFill="1" applyBorder="1" applyAlignment="1" applyProtection="1">
      <alignment/>
      <protection locked="0"/>
    </xf>
    <xf numFmtId="194" fontId="5" fillId="0" borderId="52" xfId="0" applyNumberFormat="1" applyFont="1" applyFill="1" applyBorder="1" applyAlignment="1" applyProtection="1">
      <alignment/>
      <protection locked="0"/>
    </xf>
    <xf numFmtId="194" fontId="5" fillId="0" borderId="52" xfId="0" applyNumberFormat="1" applyFont="1" applyBorder="1" applyAlignment="1" applyProtection="1">
      <alignment/>
      <protection locked="0"/>
    </xf>
    <xf numFmtId="194" fontId="5" fillId="0" borderId="50" xfId="0" applyNumberFormat="1" applyFont="1" applyBorder="1" applyAlignment="1" applyProtection="1">
      <alignment/>
      <protection locked="0"/>
    </xf>
    <xf numFmtId="0" fontId="8" fillId="0" borderId="66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65" xfId="0" applyFont="1" applyFill="1" applyBorder="1" applyAlignment="1" applyProtection="1">
      <alignment horizontal="center"/>
      <protection/>
    </xf>
    <xf numFmtId="3" fontId="15" fillId="0" borderId="65" xfId="0" applyNumberFormat="1" applyFont="1" applyFill="1" applyBorder="1" applyAlignment="1" applyProtection="1">
      <alignment horizontal="center"/>
      <protection/>
    </xf>
    <xf numFmtId="194" fontId="5" fillId="0" borderId="64" xfId="47" applyNumberFormat="1" applyFont="1" applyFill="1" applyBorder="1" applyAlignment="1" applyProtection="1">
      <alignment/>
      <protection locked="0"/>
    </xf>
    <xf numFmtId="194" fontId="5" fillId="0" borderId="57" xfId="47" applyNumberFormat="1" applyFont="1" applyFill="1" applyBorder="1" applyAlignment="1" applyProtection="1">
      <alignment/>
      <protection locked="0"/>
    </xf>
    <xf numFmtId="194" fontId="5" fillId="0" borderId="76" xfId="47" applyNumberFormat="1" applyFont="1" applyFill="1" applyBorder="1" applyAlignment="1" applyProtection="1">
      <alignment/>
      <protection locked="0"/>
    </xf>
    <xf numFmtId="194" fontId="5" fillId="0" borderId="77" xfId="47" applyNumberFormat="1" applyFont="1" applyFill="1" applyBorder="1" applyAlignment="1" applyProtection="1">
      <alignment/>
      <protection locked="0"/>
    </xf>
    <xf numFmtId="194" fontId="5" fillId="0" borderId="55" xfId="47" applyNumberFormat="1" applyFont="1" applyFill="1" applyBorder="1" applyAlignment="1" applyProtection="1">
      <alignment/>
      <protection locked="0"/>
    </xf>
    <xf numFmtId="194" fontId="5" fillId="0" borderId="78" xfId="47" applyNumberFormat="1" applyFont="1" applyFill="1" applyBorder="1" applyAlignment="1" applyProtection="1">
      <alignment/>
      <protection locked="0"/>
    </xf>
    <xf numFmtId="194" fontId="5" fillId="0" borderId="47" xfId="47" applyNumberFormat="1" applyFont="1" applyFill="1" applyBorder="1" applyAlignment="1" applyProtection="1">
      <alignment/>
      <protection locked="0"/>
    </xf>
    <xf numFmtId="194" fontId="5" fillId="0" borderId="58" xfId="47" applyNumberFormat="1" applyFont="1" applyFill="1" applyBorder="1" applyAlignment="1" applyProtection="1">
      <alignment/>
      <protection locked="0"/>
    </xf>
    <xf numFmtId="194" fontId="5" fillId="0" borderId="67" xfId="47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11" borderId="0" xfId="52" applyFont="1" applyFill="1" applyAlignment="1">
      <alignment horizont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/>
      <protection/>
    </xf>
    <xf numFmtId="0" fontId="50" fillId="0" borderId="83" xfId="0" applyFont="1" applyBorder="1" applyAlignment="1" applyProtection="1">
      <alignment horizontal="center" vertical="center" wrapText="1"/>
      <protection/>
    </xf>
    <xf numFmtId="0" fontId="50" fillId="0" borderId="84" xfId="0" applyFont="1" applyBorder="1" applyAlignment="1" applyProtection="1">
      <alignment horizontal="center" vertical="center" wrapText="1"/>
      <protection/>
    </xf>
    <xf numFmtId="0" fontId="50" fillId="0" borderId="85" xfId="0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left" vertical="top" wrapText="1"/>
      <protection locked="0"/>
    </xf>
    <xf numFmtId="0" fontId="0" fillId="0" borderId="87" xfId="0" applyNumberFormat="1" applyFill="1" applyBorder="1" applyAlignment="1" applyProtection="1">
      <alignment horizontal="left" vertical="top" wrapText="1"/>
      <protection locked="0"/>
    </xf>
    <xf numFmtId="0" fontId="0" fillId="0" borderId="88" xfId="0" applyNumberFormat="1" applyFill="1" applyBorder="1" applyAlignment="1" applyProtection="1">
      <alignment horizontal="left" vertical="top" wrapText="1"/>
      <protection locked="0"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9" fillId="0" borderId="89" xfId="0" applyFont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51" fillId="0" borderId="26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7" fillId="0" borderId="84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2" xfId="0" applyBorder="1" applyAlignment="1" applyProtection="1">
      <alignment vertical="top" wrapText="1"/>
      <protection locked="0"/>
    </xf>
    <xf numFmtId="0" fontId="0" fillId="0" borderId="87" xfId="0" applyBorder="1" applyAlignment="1" applyProtection="1">
      <alignment vertical="top" wrapText="1"/>
      <protection locked="0"/>
    </xf>
    <xf numFmtId="0" fontId="0" fillId="0" borderId="88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wrapText="1"/>
    </xf>
    <xf numFmtId="0" fontId="50" fillId="0" borderId="89" xfId="0" applyFont="1" applyBorder="1" applyAlignment="1">
      <alignment horizontal="center" vertical="center" wrapText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Neutrale" xfId="51"/>
    <cellStyle name="Normale 2" xfId="52"/>
    <cellStyle name="Normale 2 2 2" xfId="53"/>
    <cellStyle name="Normale 2 3" xfId="54"/>
    <cellStyle name="Normale 3" xfId="55"/>
    <cellStyle name="Normale 4" xfId="56"/>
    <cellStyle name="Normale 4 2" xfId="57"/>
    <cellStyle name="Normale 8" xfId="58"/>
    <cellStyle name="Normale_tabella 4" xfId="59"/>
    <cellStyle name="Normale_tabella 6" xfId="60"/>
    <cellStyle name="Normale_tabella 7" xfId="61"/>
    <cellStyle name="Nota" xfId="62"/>
    <cellStyle name="Output" xfId="63"/>
    <cellStyle name="Percent" xfId="64"/>
    <cellStyle name="Percentuale 2" xfId="65"/>
    <cellStyle name="Percentuale 2 2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Valuta (0)_3tabella15" xfId="78"/>
    <cellStyle name="Currency [0]" xfId="79"/>
  </cellStyles>
  <dxfs count="16"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29</xdr:col>
      <xdr:colOff>742950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1133475"/>
          <a:ext cx="66770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295275</xdr:rowOff>
    </xdr:from>
    <xdr:to>
      <xdr:col>1</xdr:col>
      <xdr:colOff>95250</xdr:colOff>
      <xdr:row>0</xdr:row>
      <xdr:rowOff>1057275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86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27</xdr:col>
      <xdr:colOff>533400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4371975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352425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43000"/>
          <a:ext cx="81343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152400</xdr:colOff>
      <xdr:row>0</xdr:row>
      <xdr:rowOff>1066800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38</xdr:col>
      <xdr:colOff>323850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52525"/>
          <a:ext cx="72104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190500</xdr:colOff>
      <xdr:row>0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971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333375</xdr:rowOff>
    </xdr:from>
    <xdr:to>
      <xdr:col>1</xdr:col>
      <xdr:colOff>361950</xdr:colOff>
      <xdr:row>0</xdr:row>
      <xdr:rowOff>1085850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3086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114300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6"/>
  <sheetViews>
    <sheetView showGridLines="0" zoomScalePageLayoutView="0" workbookViewId="0" topLeftCell="A1">
      <pane xSplit="2" ySplit="5" topLeftCell="AC129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F131" sqref="AF131"/>
    </sheetView>
  </sheetViews>
  <sheetFormatPr defaultColWidth="9.33203125" defaultRowHeight="10.5"/>
  <cols>
    <col min="1" max="1" width="52.83203125" style="3" customWidth="1"/>
    <col min="2" max="2" width="9.66015625" style="5" customWidth="1"/>
    <col min="3" max="13" width="13.83203125" style="3" hidden="1" customWidth="1"/>
    <col min="14" max="14" width="9.33203125" style="177" hidden="1" customWidth="1"/>
    <col min="15" max="26" width="9.33203125" style="3" hidden="1" customWidth="1"/>
    <col min="27" max="37" width="13.83203125" style="3" customWidth="1"/>
    <col min="38" max="38" width="0" style="177" hidden="1" customWidth="1"/>
    <col min="39" max="16384" width="9.33203125" style="3" customWidth="1"/>
  </cols>
  <sheetData>
    <row r="1" spans="1:37" ht="87" customHeight="1" thickBot="1">
      <c r="A1" s="193" t="str">
        <f>"COMPARTO SERVIZIO SANITARIO NAZIONALE"&amp;" - anno "&amp;$M$1</f>
        <v>COMPARTO SERVIZIO SANITARIO NAZIONALE - anno 2017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3"/>
      <c r="M1" s="154">
        <v>2017</v>
      </c>
      <c r="AJ1" s="123"/>
      <c r="AK1" s="154">
        <v>2016</v>
      </c>
    </row>
    <row r="2" spans="1:37" ht="30" customHeight="1" thickBot="1">
      <c r="A2" s="127"/>
      <c r="B2" s="128"/>
      <c r="C2" s="124"/>
      <c r="D2" s="124"/>
      <c r="E2" s="124"/>
      <c r="F2" s="124"/>
      <c r="G2" s="124"/>
      <c r="H2" s="124"/>
      <c r="I2" s="228">
        <f>IF(AND(L141+M141&gt;0,SUM(E141)=0),"ATTENZIONE!  INSERIRE LA DOTAZIONE ORGANICA",IF(AND((L141+M141)&gt;SUM(E141)),"ATTENZIONE!  IL TOTALE DELLA DOTAZIONE ORGANICA E' MINORE DEI PRESENTI AL 31/12",""))</f>
      </c>
      <c r="J2" s="229"/>
      <c r="K2" s="229"/>
      <c r="L2" s="229"/>
      <c r="M2" s="230"/>
      <c r="AA2" s="124"/>
      <c r="AB2" s="124"/>
      <c r="AC2" s="124"/>
      <c r="AD2" s="124"/>
      <c r="AE2" s="124"/>
      <c r="AF2" s="124"/>
      <c r="AG2" s="228">
        <f>IF(AND(AJ141+AK141&gt;0,SUM(AC141)=0),"ATTENZIONE!  INSERIRE LA DOTAZIONE ORGANICA",IF(AND((AJ141+AK141)&gt;SUM(AC141)),"ATTENZIONE!  IL TOTALE DELLA DOTAZIONE ORGANICA E' MINORE DEI PRESENTI AL 31/12",""))</f>
      </c>
      <c r="AH2" s="229"/>
      <c r="AI2" s="229"/>
      <c r="AJ2" s="229"/>
      <c r="AK2" s="230"/>
    </row>
    <row r="3" spans="1:37" ht="15" customHeight="1" thickBot="1">
      <c r="A3" s="125"/>
      <c r="B3" s="126"/>
      <c r="C3" s="231" t="s">
        <v>199</v>
      </c>
      <c r="D3" s="231"/>
      <c r="E3" s="231"/>
      <c r="F3" s="231"/>
      <c r="G3" s="231"/>
      <c r="H3" s="231"/>
      <c r="I3" s="232"/>
      <c r="J3" s="232"/>
      <c r="K3" s="232"/>
      <c r="L3" s="232"/>
      <c r="M3" s="233"/>
      <c r="AA3" s="231" t="s">
        <v>199</v>
      </c>
      <c r="AB3" s="231"/>
      <c r="AC3" s="231"/>
      <c r="AD3" s="231"/>
      <c r="AE3" s="231"/>
      <c r="AF3" s="231"/>
      <c r="AG3" s="232"/>
      <c r="AH3" s="232"/>
      <c r="AI3" s="232"/>
      <c r="AJ3" s="232"/>
      <c r="AK3" s="233"/>
    </row>
    <row r="4" spans="1:37" ht="23.25" thickTop="1">
      <c r="A4" s="175" t="s">
        <v>217</v>
      </c>
      <c r="B4" s="237" t="s">
        <v>200</v>
      </c>
      <c r="C4" s="24" t="str">
        <f>"Totale dipendenti al 31/12/"&amp;M1-1&amp;" (*)"</f>
        <v>Totale dipendenti al 31/12/2016 (*)</v>
      </c>
      <c r="D4" s="23"/>
      <c r="E4" s="21" t="s">
        <v>201</v>
      </c>
      <c r="F4" s="22" t="s">
        <v>205</v>
      </c>
      <c r="G4" s="23"/>
      <c r="H4" s="24" t="s">
        <v>213</v>
      </c>
      <c r="I4" s="23"/>
      <c r="J4" s="24" t="s">
        <v>214</v>
      </c>
      <c r="K4" s="23"/>
      <c r="L4" s="24" t="str">
        <f>"Totale dipendenti al 31/12/"&amp;M1&amp;" (**)"</f>
        <v>Totale dipendenti al 31/12/2017 (**)</v>
      </c>
      <c r="M4" s="95"/>
      <c r="AA4" s="24" t="str">
        <f>"Totale dipendenti al 31/12/"&amp;M1-1&amp;" (*)"</f>
        <v>Totale dipendenti al 31/12/2016 (*)</v>
      </c>
      <c r="AB4" s="23"/>
      <c r="AC4" s="21" t="s">
        <v>201</v>
      </c>
      <c r="AD4" s="22" t="s">
        <v>205</v>
      </c>
      <c r="AE4" s="23"/>
      <c r="AF4" s="24" t="s">
        <v>213</v>
      </c>
      <c r="AG4" s="23"/>
      <c r="AH4" s="24" t="s">
        <v>214</v>
      </c>
      <c r="AI4" s="23"/>
      <c r="AJ4" s="24" t="str">
        <f>"Totale dipendenti al 31/12/"&amp;M1&amp;" (**)"</f>
        <v>Totale dipendenti al 31/12/2017 (**)</v>
      </c>
      <c r="AK4" s="95"/>
    </row>
    <row r="5" spans="1:37" ht="12" thickBot="1">
      <c r="A5" s="176" t="s">
        <v>117</v>
      </c>
      <c r="B5" s="238"/>
      <c r="C5" s="81" t="s">
        <v>202</v>
      </c>
      <c r="D5" s="82" t="s">
        <v>203</v>
      </c>
      <c r="E5" s="83"/>
      <c r="F5" s="81" t="s">
        <v>202</v>
      </c>
      <c r="G5" s="82" t="s">
        <v>203</v>
      </c>
      <c r="H5" s="81" t="s">
        <v>202</v>
      </c>
      <c r="I5" s="82" t="s">
        <v>203</v>
      </c>
      <c r="J5" s="81" t="s">
        <v>202</v>
      </c>
      <c r="K5" s="82" t="s">
        <v>203</v>
      </c>
      <c r="L5" s="81" t="s">
        <v>202</v>
      </c>
      <c r="M5" s="96" t="s">
        <v>203</v>
      </c>
      <c r="AA5" s="81" t="s">
        <v>202</v>
      </c>
      <c r="AB5" s="82" t="s">
        <v>203</v>
      </c>
      <c r="AC5" s="83"/>
      <c r="AD5" s="81" t="s">
        <v>202</v>
      </c>
      <c r="AE5" s="82" t="s">
        <v>203</v>
      </c>
      <c r="AF5" s="81" t="s">
        <v>202</v>
      </c>
      <c r="AG5" s="82" t="s">
        <v>203</v>
      </c>
      <c r="AH5" s="81" t="s">
        <v>202</v>
      </c>
      <c r="AI5" s="82" t="s">
        <v>203</v>
      </c>
      <c r="AJ5" s="81" t="s">
        <v>202</v>
      </c>
      <c r="AK5" s="96" t="s">
        <v>203</v>
      </c>
    </row>
    <row r="6" spans="1:38" ht="12.75" customHeight="1" thickTop="1">
      <c r="A6" s="59" t="s">
        <v>267</v>
      </c>
      <c r="B6" s="114" t="s">
        <v>268</v>
      </c>
      <c r="C6" s="178">
        <f>ROUND(AA6,0)</f>
        <v>0</v>
      </c>
      <c r="D6" s="179">
        <f aca="true" t="shared" si="0" ref="D6:D69">ROUND(AB6,0)</f>
        <v>1</v>
      </c>
      <c r="E6" s="180">
        <f aca="true" t="shared" si="1" ref="E6:E69">ROUND(AC6,0)</f>
        <v>0</v>
      </c>
      <c r="F6" s="180">
        <f aca="true" t="shared" si="2" ref="F6:F69">ROUND(AD6,0)</f>
        <v>0</v>
      </c>
      <c r="G6" s="181">
        <f aca="true" t="shared" si="3" ref="G6:G69">ROUND(AE6,0)</f>
        <v>1</v>
      </c>
      <c r="H6" s="180">
        <f aca="true" t="shared" si="4" ref="H6:H69">ROUND(AF6,0)</f>
        <v>0</v>
      </c>
      <c r="I6" s="181">
        <f aca="true" t="shared" si="5" ref="I6:I69">ROUND(AG6,0)</f>
        <v>0</v>
      </c>
      <c r="J6" s="180">
        <f aca="true" t="shared" si="6" ref="J6:J69">ROUND(AH6,0)</f>
        <v>0</v>
      </c>
      <c r="K6" s="181">
        <f aca="true" t="shared" si="7" ref="K6:K69">ROUND(AI6,0)</f>
        <v>0</v>
      </c>
      <c r="L6" s="129">
        <f>F6+H6+J6</f>
        <v>0</v>
      </c>
      <c r="M6" s="130">
        <f>G6+I6+K6</f>
        <v>1</v>
      </c>
      <c r="N6" s="177">
        <f>IF((L6+M6)&gt;0,1,0)</f>
        <v>1</v>
      </c>
      <c r="O6" s="224" t="s">
        <v>121</v>
      </c>
      <c r="AA6" s="101"/>
      <c r="AB6" s="102">
        <v>1</v>
      </c>
      <c r="AC6" s="99"/>
      <c r="AD6" s="99"/>
      <c r="AE6" s="84">
        <v>1</v>
      </c>
      <c r="AF6" s="99"/>
      <c r="AG6" s="84"/>
      <c r="AH6" s="99"/>
      <c r="AI6" s="84"/>
      <c r="AJ6" s="129">
        <f>AD6+AF6+AH6</f>
        <v>0</v>
      </c>
      <c r="AK6" s="130">
        <f>AE6+AG6+AI6</f>
        <v>1</v>
      </c>
      <c r="AL6" s="177">
        <f>IF((AJ6+AK6)&gt;0,1,0)</f>
        <v>1</v>
      </c>
    </row>
    <row r="7" spans="1:38" ht="12.75" customHeight="1">
      <c r="A7" s="59" t="s">
        <v>269</v>
      </c>
      <c r="B7" s="115" t="s">
        <v>270</v>
      </c>
      <c r="C7" s="178">
        <f aca="true" t="shared" si="8" ref="C7:C70">ROUND(AA7,0)</f>
        <v>2</v>
      </c>
      <c r="D7" s="179">
        <f t="shared" si="0"/>
        <v>0</v>
      </c>
      <c r="E7" s="180">
        <f t="shared" si="1"/>
        <v>0</v>
      </c>
      <c r="F7" s="180">
        <f t="shared" si="2"/>
        <v>0</v>
      </c>
      <c r="G7" s="181">
        <f t="shared" si="3"/>
        <v>1</v>
      </c>
      <c r="H7" s="180">
        <f t="shared" si="4"/>
        <v>0</v>
      </c>
      <c r="I7" s="181">
        <f t="shared" si="5"/>
        <v>0</v>
      </c>
      <c r="J7" s="180">
        <f t="shared" si="6"/>
        <v>0</v>
      </c>
      <c r="K7" s="181">
        <f t="shared" si="7"/>
        <v>0</v>
      </c>
      <c r="L7" s="129">
        <f aca="true" t="shared" si="9" ref="L7:L38">F7+H7+J7</f>
        <v>0</v>
      </c>
      <c r="M7" s="130">
        <f aca="true" t="shared" si="10" ref="M7:M38">G7+I7+K7</f>
        <v>1</v>
      </c>
      <c r="N7" s="177">
        <f aca="true" t="shared" si="11" ref="N7:N70">IF((L7+M7)&gt;0,1,0)</f>
        <v>1</v>
      </c>
      <c r="O7" s="224" t="s">
        <v>121</v>
      </c>
      <c r="AA7" s="101">
        <v>2</v>
      </c>
      <c r="AB7" s="102"/>
      <c r="AC7" s="99"/>
      <c r="AD7" s="99"/>
      <c r="AE7" s="84">
        <v>1</v>
      </c>
      <c r="AF7" s="99"/>
      <c r="AG7" s="84"/>
      <c r="AH7" s="99"/>
      <c r="AI7" s="84"/>
      <c r="AJ7" s="129">
        <f aca="true" t="shared" si="12" ref="AJ7:AJ66">AD7+AF7+AH7</f>
        <v>0</v>
      </c>
      <c r="AK7" s="130">
        <f aca="true" t="shared" si="13" ref="AK7:AK66">AE7+AG7+AI7</f>
        <v>1</v>
      </c>
      <c r="AL7" s="177">
        <f aca="true" t="shared" si="14" ref="AL7:AL70">IF((AJ7+AK7)&gt;0,1,0)</f>
        <v>1</v>
      </c>
    </row>
    <row r="8" spans="1:38" ht="12.75" customHeight="1">
      <c r="A8" s="59" t="s">
        <v>271</v>
      </c>
      <c r="B8" s="115" t="s">
        <v>257</v>
      </c>
      <c r="C8" s="178">
        <f t="shared" si="8"/>
        <v>0</v>
      </c>
      <c r="D8" s="179">
        <f t="shared" si="0"/>
        <v>1</v>
      </c>
      <c r="E8" s="180">
        <f t="shared" si="1"/>
        <v>0</v>
      </c>
      <c r="F8" s="180">
        <f t="shared" si="2"/>
        <v>0</v>
      </c>
      <c r="G8" s="181">
        <f t="shared" si="3"/>
        <v>1</v>
      </c>
      <c r="H8" s="180">
        <f t="shared" si="4"/>
        <v>0</v>
      </c>
      <c r="I8" s="181">
        <f t="shared" si="5"/>
        <v>0</v>
      </c>
      <c r="J8" s="180">
        <f t="shared" si="6"/>
        <v>0</v>
      </c>
      <c r="K8" s="181">
        <f t="shared" si="7"/>
        <v>0</v>
      </c>
      <c r="L8" s="129">
        <f t="shared" si="9"/>
        <v>0</v>
      </c>
      <c r="M8" s="130">
        <f t="shared" si="10"/>
        <v>1</v>
      </c>
      <c r="N8" s="177">
        <f t="shared" si="11"/>
        <v>1</v>
      </c>
      <c r="O8" s="224" t="s">
        <v>121</v>
      </c>
      <c r="AA8" s="101"/>
      <c r="AB8" s="102">
        <v>1</v>
      </c>
      <c r="AC8" s="99"/>
      <c r="AD8" s="99"/>
      <c r="AE8" s="84">
        <v>1</v>
      </c>
      <c r="AF8" s="99"/>
      <c r="AG8" s="84"/>
      <c r="AH8" s="99"/>
      <c r="AI8" s="84"/>
      <c r="AJ8" s="129">
        <f t="shared" si="12"/>
        <v>0</v>
      </c>
      <c r="AK8" s="130">
        <f t="shared" si="13"/>
        <v>1</v>
      </c>
      <c r="AL8" s="177">
        <f t="shared" si="14"/>
        <v>1</v>
      </c>
    </row>
    <row r="9" spans="1:38" ht="12.75" customHeight="1">
      <c r="A9" s="59" t="s">
        <v>272</v>
      </c>
      <c r="B9" s="115" t="s">
        <v>273</v>
      </c>
      <c r="C9" s="178">
        <f t="shared" si="8"/>
        <v>0</v>
      </c>
      <c r="D9" s="179">
        <f t="shared" si="0"/>
        <v>0</v>
      </c>
      <c r="E9" s="180">
        <f t="shared" si="1"/>
        <v>0</v>
      </c>
      <c r="F9" s="180">
        <f t="shared" si="2"/>
        <v>0</v>
      </c>
      <c r="G9" s="181">
        <f t="shared" si="3"/>
        <v>0</v>
      </c>
      <c r="H9" s="180">
        <f t="shared" si="4"/>
        <v>0</v>
      </c>
      <c r="I9" s="181">
        <f t="shared" si="5"/>
        <v>0</v>
      </c>
      <c r="J9" s="180">
        <f t="shared" si="6"/>
        <v>0</v>
      </c>
      <c r="K9" s="181">
        <f t="shared" si="7"/>
        <v>0</v>
      </c>
      <c r="L9" s="129">
        <f t="shared" si="9"/>
        <v>0</v>
      </c>
      <c r="M9" s="130">
        <f t="shared" si="10"/>
        <v>0</v>
      </c>
      <c r="N9" s="177">
        <f t="shared" si="11"/>
        <v>0</v>
      </c>
      <c r="O9" s="224" t="s">
        <v>121</v>
      </c>
      <c r="AA9" s="101"/>
      <c r="AB9" s="102"/>
      <c r="AC9" s="99"/>
      <c r="AD9" s="99"/>
      <c r="AE9" s="84"/>
      <c r="AF9" s="99"/>
      <c r="AG9" s="84"/>
      <c r="AH9" s="99"/>
      <c r="AI9" s="84"/>
      <c r="AJ9" s="129">
        <f t="shared" si="12"/>
        <v>0</v>
      </c>
      <c r="AK9" s="130">
        <f t="shared" si="13"/>
        <v>0</v>
      </c>
      <c r="AL9" s="177">
        <f t="shared" si="14"/>
        <v>0</v>
      </c>
    </row>
    <row r="10" spans="1:38" ht="12.75" customHeight="1">
      <c r="A10" s="59" t="s">
        <v>79</v>
      </c>
      <c r="B10" s="115" t="s">
        <v>274</v>
      </c>
      <c r="C10" s="178">
        <f t="shared" si="8"/>
        <v>42</v>
      </c>
      <c r="D10" s="179">
        <f t="shared" si="0"/>
        <v>14</v>
      </c>
      <c r="E10" s="180">
        <f t="shared" si="1"/>
        <v>113</v>
      </c>
      <c r="F10" s="180">
        <f t="shared" si="2"/>
        <v>43</v>
      </c>
      <c r="G10" s="181">
        <f t="shared" si="3"/>
        <v>14</v>
      </c>
      <c r="H10" s="180">
        <f t="shared" si="4"/>
        <v>0</v>
      </c>
      <c r="I10" s="181">
        <f t="shared" si="5"/>
        <v>0</v>
      </c>
      <c r="J10" s="180">
        <f t="shared" si="6"/>
        <v>0</v>
      </c>
      <c r="K10" s="181">
        <f t="shared" si="7"/>
        <v>0</v>
      </c>
      <c r="L10" s="129">
        <f t="shared" si="9"/>
        <v>43</v>
      </c>
      <c r="M10" s="130">
        <f t="shared" si="10"/>
        <v>14</v>
      </c>
      <c r="N10" s="177">
        <f t="shared" si="11"/>
        <v>1</v>
      </c>
      <c r="O10" s="224" t="s">
        <v>264</v>
      </c>
      <c r="AA10" s="101">
        <v>42</v>
      </c>
      <c r="AB10" s="102">
        <v>14</v>
      </c>
      <c r="AC10" s="99">
        <v>113</v>
      </c>
      <c r="AD10" s="99">
        <v>43</v>
      </c>
      <c r="AE10" s="84">
        <v>14</v>
      </c>
      <c r="AF10" s="99"/>
      <c r="AG10" s="84"/>
      <c r="AH10" s="99"/>
      <c r="AI10" s="84"/>
      <c r="AJ10" s="129">
        <f t="shared" si="12"/>
        <v>43</v>
      </c>
      <c r="AK10" s="130">
        <f t="shared" si="13"/>
        <v>14</v>
      </c>
      <c r="AL10" s="177">
        <f t="shared" si="14"/>
        <v>1</v>
      </c>
    </row>
    <row r="11" spans="1:38" ht="12.75" customHeight="1">
      <c r="A11" s="59" t="s">
        <v>80</v>
      </c>
      <c r="B11" s="115" t="s">
        <v>275</v>
      </c>
      <c r="C11" s="178">
        <f t="shared" si="8"/>
        <v>0</v>
      </c>
      <c r="D11" s="179">
        <f t="shared" si="0"/>
        <v>0</v>
      </c>
      <c r="E11" s="180">
        <f t="shared" si="1"/>
        <v>0</v>
      </c>
      <c r="F11" s="180">
        <f t="shared" si="2"/>
        <v>0</v>
      </c>
      <c r="G11" s="181">
        <f t="shared" si="3"/>
        <v>0</v>
      </c>
      <c r="H11" s="180">
        <f t="shared" si="4"/>
        <v>0</v>
      </c>
      <c r="I11" s="181">
        <f t="shared" si="5"/>
        <v>0</v>
      </c>
      <c r="J11" s="180">
        <f t="shared" si="6"/>
        <v>0</v>
      </c>
      <c r="K11" s="181">
        <f t="shared" si="7"/>
        <v>0</v>
      </c>
      <c r="L11" s="129">
        <f t="shared" si="9"/>
        <v>0</v>
      </c>
      <c r="M11" s="130">
        <f t="shared" si="10"/>
        <v>0</v>
      </c>
      <c r="N11" s="177">
        <f t="shared" si="11"/>
        <v>0</v>
      </c>
      <c r="O11" s="224" t="s">
        <v>264</v>
      </c>
      <c r="AA11" s="101"/>
      <c r="AB11" s="102"/>
      <c r="AC11" s="99"/>
      <c r="AD11" s="99"/>
      <c r="AE11" s="84"/>
      <c r="AF11" s="99"/>
      <c r="AG11" s="84"/>
      <c r="AH11" s="99"/>
      <c r="AI11" s="84"/>
      <c r="AJ11" s="129">
        <f t="shared" si="12"/>
        <v>0</v>
      </c>
      <c r="AK11" s="130">
        <f t="shared" si="13"/>
        <v>0</v>
      </c>
      <c r="AL11" s="177">
        <f t="shared" si="14"/>
        <v>0</v>
      </c>
    </row>
    <row r="12" spans="1:38" ht="12.75" customHeight="1">
      <c r="A12" s="59" t="s">
        <v>81</v>
      </c>
      <c r="B12" s="115" t="s">
        <v>276</v>
      </c>
      <c r="C12" s="178">
        <f t="shared" si="8"/>
        <v>55</v>
      </c>
      <c r="D12" s="179">
        <f t="shared" si="0"/>
        <v>45</v>
      </c>
      <c r="E12" s="180">
        <f t="shared" si="1"/>
        <v>117</v>
      </c>
      <c r="F12" s="180">
        <f t="shared" si="2"/>
        <v>48</v>
      </c>
      <c r="G12" s="181">
        <f t="shared" si="3"/>
        <v>40</v>
      </c>
      <c r="H12" s="180">
        <f t="shared" si="4"/>
        <v>0</v>
      </c>
      <c r="I12" s="181">
        <f t="shared" si="5"/>
        <v>0</v>
      </c>
      <c r="J12" s="180">
        <f t="shared" si="6"/>
        <v>0</v>
      </c>
      <c r="K12" s="181">
        <f t="shared" si="7"/>
        <v>0</v>
      </c>
      <c r="L12" s="129">
        <f t="shared" si="9"/>
        <v>48</v>
      </c>
      <c r="M12" s="130">
        <f t="shared" si="10"/>
        <v>40</v>
      </c>
      <c r="N12" s="177">
        <f t="shared" si="11"/>
        <v>1</v>
      </c>
      <c r="O12" s="224" t="s">
        <v>264</v>
      </c>
      <c r="AA12" s="101">
        <v>55</v>
      </c>
      <c r="AB12" s="102">
        <v>45</v>
      </c>
      <c r="AC12" s="99">
        <v>117</v>
      </c>
      <c r="AD12" s="99">
        <v>48</v>
      </c>
      <c r="AE12" s="84">
        <v>40</v>
      </c>
      <c r="AF12" s="99"/>
      <c r="AG12" s="84"/>
      <c r="AH12" s="99"/>
      <c r="AI12" s="84"/>
      <c r="AJ12" s="129">
        <f t="shared" si="12"/>
        <v>48</v>
      </c>
      <c r="AK12" s="130">
        <f t="shared" si="13"/>
        <v>40</v>
      </c>
      <c r="AL12" s="177">
        <f t="shared" si="14"/>
        <v>1</v>
      </c>
    </row>
    <row r="13" spans="1:38" ht="12.75" customHeight="1">
      <c r="A13" s="59" t="s">
        <v>82</v>
      </c>
      <c r="B13" s="115" t="s">
        <v>277</v>
      </c>
      <c r="C13" s="178">
        <f t="shared" si="8"/>
        <v>1</v>
      </c>
      <c r="D13" s="179">
        <f t="shared" si="0"/>
        <v>0</v>
      </c>
      <c r="E13" s="180">
        <f t="shared" si="1"/>
        <v>1</v>
      </c>
      <c r="F13" s="180">
        <f t="shared" si="2"/>
        <v>1</v>
      </c>
      <c r="G13" s="181">
        <f t="shared" si="3"/>
        <v>0</v>
      </c>
      <c r="H13" s="180">
        <f t="shared" si="4"/>
        <v>0</v>
      </c>
      <c r="I13" s="181">
        <f t="shared" si="5"/>
        <v>0</v>
      </c>
      <c r="J13" s="180">
        <f t="shared" si="6"/>
        <v>0</v>
      </c>
      <c r="K13" s="181">
        <f t="shared" si="7"/>
        <v>0</v>
      </c>
      <c r="L13" s="129">
        <f t="shared" si="9"/>
        <v>1</v>
      </c>
      <c r="M13" s="130">
        <f t="shared" si="10"/>
        <v>0</v>
      </c>
      <c r="N13" s="177">
        <f t="shared" si="11"/>
        <v>1</v>
      </c>
      <c r="O13" s="224" t="s">
        <v>264</v>
      </c>
      <c r="AA13" s="101">
        <v>1</v>
      </c>
      <c r="AB13" s="102"/>
      <c r="AC13" s="99">
        <v>1</v>
      </c>
      <c r="AD13" s="99">
        <v>1</v>
      </c>
      <c r="AE13" s="84"/>
      <c r="AF13" s="99"/>
      <c r="AG13" s="84"/>
      <c r="AH13" s="99"/>
      <c r="AI13" s="84"/>
      <c r="AJ13" s="129">
        <f t="shared" si="12"/>
        <v>1</v>
      </c>
      <c r="AK13" s="130">
        <f t="shared" si="13"/>
        <v>0</v>
      </c>
      <c r="AL13" s="177">
        <f t="shared" si="14"/>
        <v>1</v>
      </c>
    </row>
    <row r="14" spans="1:38" ht="12.75" customHeight="1">
      <c r="A14" s="59" t="s">
        <v>17</v>
      </c>
      <c r="B14" s="115" t="s">
        <v>278</v>
      </c>
      <c r="C14" s="178">
        <f t="shared" si="8"/>
        <v>377</v>
      </c>
      <c r="D14" s="179">
        <f t="shared" si="0"/>
        <v>548</v>
      </c>
      <c r="E14" s="180">
        <f t="shared" si="1"/>
        <v>1160</v>
      </c>
      <c r="F14" s="180">
        <f t="shared" si="2"/>
        <v>370</v>
      </c>
      <c r="G14" s="181">
        <f t="shared" si="3"/>
        <v>535</v>
      </c>
      <c r="H14" s="180">
        <f t="shared" si="4"/>
        <v>0</v>
      </c>
      <c r="I14" s="181">
        <f t="shared" si="5"/>
        <v>2</v>
      </c>
      <c r="J14" s="180">
        <f t="shared" si="6"/>
        <v>1</v>
      </c>
      <c r="K14" s="181">
        <f t="shared" si="7"/>
        <v>23</v>
      </c>
      <c r="L14" s="129">
        <f t="shared" si="9"/>
        <v>371</v>
      </c>
      <c r="M14" s="130">
        <f t="shared" si="10"/>
        <v>560</v>
      </c>
      <c r="N14" s="177">
        <f t="shared" si="11"/>
        <v>1</v>
      </c>
      <c r="O14" s="224" t="s">
        <v>264</v>
      </c>
      <c r="AA14" s="101">
        <v>377</v>
      </c>
      <c r="AB14" s="102">
        <v>548</v>
      </c>
      <c r="AC14" s="99">
        <v>1160</v>
      </c>
      <c r="AD14" s="99">
        <v>370</v>
      </c>
      <c r="AE14" s="84">
        <v>535</v>
      </c>
      <c r="AF14" s="99"/>
      <c r="AG14" s="84">
        <v>2</v>
      </c>
      <c r="AH14" s="99">
        <v>1</v>
      </c>
      <c r="AI14" s="84">
        <v>23</v>
      </c>
      <c r="AJ14" s="129">
        <f t="shared" si="12"/>
        <v>371</v>
      </c>
      <c r="AK14" s="130">
        <f t="shared" si="13"/>
        <v>560</v>
      </c>
      <c r="AL14" s="177">
        <f t="shared" si="14"/>
        <v>1</v>
      </c>
    </row>
    <row r="15" spans="1:38" ht="12.75" customHeight="1">
      <c r="A15" s="59" t="s">
        <v>18</v>
      </c>
      <c r="B15" s="115" t="s">
        <v>279</v>
      </c>
      <c r="C15" s="178">
        <f t="shared" si="8"/>
        <v>42</v>
      </c>
      <c r="D15" s="179">
        <f t="shared" si="0"/>
        <v>11</v>
      </c>
      <c r="E15" s="180">
        <f t="shared" si="1"/>
        <v>53</v>
      </c>
      <c r="F15" s="180">
        <f t="shared" si="2"/>
        <v>40</v>
      </c>
      <c r="G15" s="181">
        <f t="shared" si="3"/>
        <v>13</v>
      </c>
      <c r="H15" s="180">
        <f t="shared" si="4"/>
        <v>0</v>
      </c>
      <c r="I15" s="181">
        <f t="shared" si="5"/>
        <v>0</v>
      </c>
      <c r="J15" s="180">
        <f t="shared" si="6"/>
        <v>0</v>
      </c>
      <c r="K15" s="181">
        <f t="shared" si="7"/>
        <v>0</v>
      </c>
      <c r="L15" s="129">
        <f t="shared" si="9"/>
        <v>40</v>
      </c>
      <c r="M15" s="130">
        <f t="shared" si="10"/>
        <v>13</v>
      </c>
      <c r="N15" s="177">
        <f t="shared" si="11"/>
        <v>1</v>
      </c>
      <c r="O15" s="224" t="s">
        <v>264</v>
      </c>
      <c r="AA15" s="101">
        <v>42</v>
      </c>
      <c r="AB15" s="102">
        <v>11</v>
      </c>
      <c r="AC15" s="99">
        <v>53</v>
      </c>
      <c r="AD15" s="99">
        <v>40</v>
      </c>
      <c r="AE15" s="84">
        <v>13</v>
      </c>
      <c r="AF15" s="99"/>
      <c r="AG15" s="84"/>
      <c r="AH15" s="99"/>
      <c r="AI15" s="84"/>
      <c r="AJ15" s="129">
        <f t="shared" si="12"/>
        <v>40</v>
      </c>
      <c r="AK15" s="130">
        <f t="shared" si="13"/>
        <v>13</v>
      </c>
      <c r="AL15" s="177">
        <f t="shared" si="14"/>
        <v>1</v>
      </c>
    </row>
    <row r="16" spans="1:38" ht="12.75" customHeight="1">
      <c r="A16" s="59" t="s">
        <v>83</v>
      </c>
      <c r="B16" s="115" t="s">
        <v>280</v>
      </c>
      <c r="C16" s="178">
        <f t="shared" si="8"/>
        <v>0</v>
      </c>
      <c r="D16" s="179">
        <f t="shared" si="0"/>
        <v>1</v>
      </c>
      <c r="E16" s="180">
        <f t="shared" si="1"/>
        <v>1</v>
      </c>
      <c r="F16" s="180">
        <f t="shared" si="2"/>
        <v>0</v>
      </c>
      <c r="G16" s="181">
        <f t="shared" si="3"/>
        <v>1</v>
      </c>
      <c r="H16" s="180">
        <f t="shared" si="4"/>
        <v>0</v>
      </c>
      <c r="I16" s="181">
        <f t="shared" si="5"/>
        <v>0</v>
      </c>
      <c r="J16" s="180">
        <f t="shared" si="6"/>
        <v>0</v>
      </c>
      <c r="K16" s="181">
        <f t="shared" si="7"/>
        <v>0</v>
      </c>
      <c r="L16" s="129">
        <f t="shared" si="9"/>
        <v>0</v>
      </c>
      <c r="M16" s="130">
        <f t="shared" si="10"/>
        <v>1</v>
      </c>
      <c r="N16" s="177">
        <f t="shared" si="11"/>
        <v>1</v>
      </c>
      <c r="O16" s="224" t="s">
        <v>264</v>
      </c>
      <c r="AA16" s="101"/>
      <c r="AB16" s="102">
        <v>1</v>
      </c>
      <c r="AC16" s="99">
        <v>1</v>
      </c>
      <c r="AD16" s="99"/>
      <c r="AE16" s="84">
        <v>1</v>
      </c>
      <c r="AF16" s="99"/>
      <c r="AG16" s="84"/>
      <c r="AH16" s="99"/>
      <c r="AI16" s="84"/>
      <c r="AJ16" s="129">
        <f t="shared" si="12"/>
        <v>0</v>
      </c>
      <c r="AK16" s="130">
        <f t="shared" si="13"/>
        <v>1</v>
      </c>
      <c r="AL16" s="177">
        <f t="shared" si="14"/>
        <v>1</v>
      </c>
    </row>
    <row r="17" spans="1:38" ht="12.75" customHeight="1">
      <c r="A17" s="59" t="s">
        <v>281</v>
      </c>
      <c r="B17" s="115" t="s">
        <v>282</v>
      </c>
      <c r="C17" s="178">
        <f t="shared" si="8"/>
        <v>1</v>
      </c>
      <c r="D17" s="179">
        <f t="shared" si="0"/>
        <v>0</v>
      </c>
      <c r="E17" s="180">
        <f t="shared" si="1"/>
        <v>2</v>
      </c>
      <c r="F17" s="180">
        <f t="shared" si="2"/>
        <v>2</v>
      </c>
      <c r="G17" s="181">
        <f t="shared" si="3"/>
        <v>0</v>
      </c>
      <c r="H17" s="180">
        <f t="shared" si="4"/>
        <v>0</v>
      </c>
      <c r="I17" s="181">
        <f t="shared" si="5"/>
        <v>0</v>
      </c>
      <c r="J17" s="180">
        <f t="shared" si="6"/>
        <v>0</v>
      </c>
      <c r="K17" s="181">
        <f t="shared" si="7"/>
        <v>0</v>
      </c>
      <c r="L17" s="129">
        <f t="shared" si="9"/>
        <v>2</v>
      </c>
      <c r="M17" s="130">
        <f t="shared" si="10"/>
        <v>0</v>
      </c>
      <c r="N17" s="177">
        <f t="shared" si="11"/>
        <v>1</v>
      </c>
      <c r="O17" s="224" t="s">
        <v>264</v>
      </c>
      <c r="AA17" s="101">
        <v>1</v>
      </c>
      <c r="AB17" s="102"/>
      <c r="AC17" s="99">
        <v>2</v>
      </c>
      <c r="AD17" s="99">
        <v>2</v>
      </c>
      <c r="AE17" s="84"/>
      <c r="AF17" s="99"/>
      <c r="AG17" s="84"/>
      <c r="AH17" s="99"/>
      <c r="AI17" s="84"/>
      <c r="AJ17" s="129">
        <f t="shared" si="12"/>
        <v>2</v>
      </c>
      <c r="AK17" s="130">
        <f t="shared" si="13"/>
        <v>0</v>
      </c>
      <c r="AL17" s="177">
        <f t="shared" si="14"/>
        <v>1</v>
      </c>
    </row>
    <row r="18" spans="1:38" ht="12.75" customHeight="1">
      <c r="A18" s="59" t="s">
        <v>283</v>
      </c>
      <c r="B18" s="115" t="s">
        <v>284</v>
      </c>
      <c r="C18" s="178">
        <f t="shared" si="8"/>
        <v>0</v>
      </c>
      <c r="D18" s="179">
        <f t="shared" si="0"/>
        <v>0</v>
      </c>
      <c r="E18" s="180">
        <f t="shared" si="1"/>
        <v>0</v>
      </c>
      <c r="F18" s="180">
        <f t="shared" si="2"/>
        <v>0</v>
      </c>
      <c r="G18" s="181">
        <f t="shared" si="3"/>
        <v>0</v>
      </c>
      <c r="H18" s="180">
        <f t="shared" si="4"/>
        <v>0</v>
      </c>
      <c r="I18" s="181">
        <f t="shared" si="5"/>
        <v>0</v>
      </c>
      <c r="J18" s="180">
        <f t="shared" si="6"/>
        <v>0</v>
      </c>
      <c r="K18" s="182">
        <f t="shared" si="7"/>
        <v>0</v>
      </c>
      <c r="L18" s="129">
        <f t="shared" si="9"/>
        <v>0</v>
      </c>
      <c r="M18" s="130">
        <f t="shared" si="10"/>
        <v>0</v>
      </c>
      <c r="N18" s="177">
        <f t="shared" si="11"/>
        <v>0</v>
      </c>
      <c r="O18" s="224" t="s">
        <v>264</v>
      </c>
      <c r="AA18" s="101"/>
      <c r="AB18" s="102"/>
      <c r="AC18" s="99"/>
      <c r="AD18" s="99"/>
      <c r="AE18" s="84"/>
      <c r="AF18" s="99"/>
      <c r="AG18" s="84"/>
      <c r="AH18" s="99"/>
      <c r="AI18" s="85"/>
      <c r="AJ18" s="129">
        <f t="shared" si="12"/>
        <v>0</v>
      </c>
      <c r="AK18" s="130">
        <f t="shared" si="13"/>
        <v>0</v>
      </c>
      <c r="AL18" s="177">
        <f t="shared" si="14"/>
        <v>0</v>
      </c>
    </row>
    <row r="19" spans="1:38" ht="12.75" customHeight="1">
      <c r="A19" s="59" t="s">
        <v>285</v>
      </c>
      <c r="B19" s="115" t="s">
        <v>286</v>
      </c>
      <c r="C19" s="178">
        <f t="shared" si="8"/>
        <v>8</v>
      </c>
      <c r="D19" s="183">
        <f t="shared" si="0"/>
        <v>1</v>
      </c>
      <c r="E19" s="180">
        <f t="shared" si="1"/>
        <v>7</v>
      </c>
      <c r="F19" s="180">
        <f t="shared" si="2"/>
        <v>5</v>
      </c>
      <c r="G19" s="181">
        <f t="shared" si="3"/>
        <v>1</v>
      </c>
      <c r="H19" s="180">
        <f t="shared" si="4"/>
        <v>0</v>
      </c>
      <c r="I19" s="181">
        <f t="shared" si="5"/>
        <v>0</v>
      </c>
      <c r="J19" s="180">
        <f t="shared" si="6"/>
        <v>0</v>
      </c>
      <c r="K19" s="181">
        <f t="shared" si="7"/>
        <v>0</v>
      </c>
      <c r="L19" s="129">
        <f t="shared" si="9"/>
        <v>5</v>
      </c>
      <c r="M19" s="130">
        <f t="shared" si="10"/>
        <v>1</v>
      </c>
      <c r="N19" s="177">
        <f t="shared" si="11"/>
        <v>1</v>
      </c>
      <c r="O19" s="224" t="s">
        <v>264</v>
      </c>
      <c r="AA19" s="101">
        <v>8</v>
      </c>
      <c r="AB19" s="103">
        <v>1</v>
      </c>
      <c r="AC19" s="99">
        <v>7</v>
      </c>
      <c r="AD19" s="99">
        <v>5</v>
      </c>
      <c r="AE19" s="84">
        <v>1</v>
      </c>
      <c r="AF19" s="99"/>
      <c r="AG19" s="84"/>
      <c r="AH19" s="99"/>
      <c r="AI19" s="84"/>
      <c r="AJ19" s="129">
        <f t="shared" si="12"/>
        <v>5</v>
      </c>
      <c r="AK19" s="130">
        <f t="shared" si="13"/>
        <v>1</v>
      </c>
      <c r="AL19" s="177">
        <f t="shared" si="14"/>
        <v>1</v>
      </c>
    </row>
    <row r="20" spans="1:38" ht="12.75" customHeight="1">
      <c r="A20" s="59" t="s">
        <v>287</v>
      </c>
      <c r="B20" s="115" t="s">
        <v>288</v>
      </c>
      <c r="C20" s="178">
        <f t="shared" si="8"/>
        <v>0</v>
      </c>
      <c r="D20" s="179">
        <f t="shared" si="0"/>
        <v>0</v>
      </c>
      <c r="E20" s="180">
        <f t="shared" si="1"/>
        <v>0</v>
      </c>
      <c r="F20" s="180">
        <f t="shared" si="2"/>
        <v>0</v>
      </c>
      <c r="G20" s="181">
        <f t="shared" si="3"/>
        <v>0</v>
      </c>
      <c r="H20" s="180">
        <f t="shared" si="4"/>
        <v>0</v>
      </c>
      <c r="I20" s="181">
        <f t="shared" si="5"/>
        <v>0</v>
      </c>
      <c r="J20" s="180">
        <f t="shared" si="6"/>
        <v>0</v>
      </c>
      <c r="K20" s="181">
        <f t="shared" si="7"/>
        <v>0</v>
      </c>
      <c r="L20" s="129">
        <f t="shared" si="9"/>
        <v>0</v>
      </c>
      <c r="M20" s="130">
        <f t="shared" si="10"/>
        <v>0</v>
      </c>
      <c r="N20" s="177">
        <f t="shared" si="11"/>
        <v>0</v>
      </c>
      <c r="O20" s="224" t="s">
        <v>264</v>
      </c>
      <c r="AA20" s="101"/>
      <c r="AB20" s="102"/>
      <c r="AC20" s="99"/>
      <c r="AD20" s="99"/>
      <c r="AE20" s="84"/>
      <c r="AF20" s="99"/>
      <c r="AG20" s="84"/>
      <c r="AH20" s="99"/>
      <c r="AI20" s="84"/>
      <c r="AJ20" s="129">
        <f t="shared" si="12"/>
        <v>0</v>
      </c>
      <c r="AK20" s="130">
        <f t="shared" si="13"/>
        <v>0</v>
      </c>
      <c r="AL20" s="177">
        <f t="shared" si="14"/>
        <v>0</v>
      </c>
    </row>
    <row r="21" spans="1:38" ht="12.75" customHeight="1">
      <c r="A21" s="59" t="s">
        <v>289</v>
      </c>
      <c r="B21" s="116" t="s">
        <v>290</v>
      </c>
      <c r="C21" s="178">
        <f t="shared" si="8"/>
        <v>29</v>
      </c>
      <c r="D21" s="179">
        <f t="shared" si="0"/>
        <v>9</v>
      </c>
      <c r="E21" s="180">
        <f t="shared" si="1"/>
        <v>53</v>
      </c>
      <c r="F21" s="180">
        <f t="shared" si="2"/>
        <v>28</v>
      </c>
      <c r="G21" s="181">
        <f t="shared" si="3"/>
        <v>9</v>
      </c>
      <c r="H21" s="180">
        <f t="shared" si="4"/>
        <v>0</v>
      </c>
      <c r="I21" s="181">
        <f t="shared" si="5"/>
        <v>0</v>
      </c>
      <c r="J21" s="180">
        <f t="shared" si="6"/>
        <v>0</v>
      </c>
      <c r="K21" s="181">
        <f t="shared" si="7"/>
        <v>0</v>
      </c>
      <c r="L21" s="129">
        <f t="shared" si="9"/>
        <v>28</v>
      </c>
      <c r="M21" s="130">
        <f t="shared" si="10"/>
        <v>9</v>
      </c>
      <c r="N21" s="177">
        <f t="shared" si="11"/>
        <v>1</v>
      </c>
      <c r="O21" s="224" t="s">
        <v>264</v>
      </c>
      <c r="AA21" s="101">
        <v>29</v>
      </c>
      <c r="AB21" s="102">
        <v>9</v>
      </c>
      <c r="AC21" s="99">
        <v>53</v>
      </c>
      <c r="AD21" s="99">
        <v>28</v>
      </c>
      <c r="AE21" s="84">
        <v>9</v>
      </c>
      <c r="AF21" s="99"/>
      <c r="AG21" s="84"/>
      <c r="AH21" s="99"/>
      <c r="AI21" s="84"/>
      <c r="AJ21" s="129">
        <f t="shared" si="12"/>
        <v>28</v>
      </c>
      <c r="AK21" s="130">
        <f t="shared" si="13"/>
        <v>9</v>
      </c>
      <c r="AL21" s="177">
        <f t="shared" si="14"/>
        <v>1</v>
      </c>
    </row>
    <row r="22" spans="1:38" ht="12.75" customHeight="1">
      <c r="A22" s="59" t="s">
        <v>291</v>
      </c>
      <c r="B22" s="116" t="s">
        <v>292</v>
      </c>
      <c r="C22" s="178">
        <f t="shared" si="8"/>
        <v>2</v>
      </c>
      <c r="D22" s="179">
        <f t="shared" si="0"/>
        <v>0</v>
      </c>
      <c r="E22" s="180">
        <f t="shared" si="1"/>
        <v>2</v>
      </c>
      <c r="F22" s="180">
        <f t="shared" si="2"/>
        <v>2</v>
      </c>
      <c r="G22" s="181">
        <f t="shared" si="3"/>
        <v>0</v>
      </c>
      <c r="H22" s="180">
        <f t="shared" si="4"/>
        <v>0</v>
      </c>
      <c r="I22" s="181">
        <f t="shared" si="5"/>
        <v>0</v>
      </c>
      <c r="J22" s="180">
        <f t="shared" si="6"/>
        <v>0</v>
      </c>
      <c r="K22" s="181">
        <f t="shared" si="7"/>
        <v>0</v>
      </c>
      <c r="L22" s="129">
        <f t="shared" si="9"/>
        <v>2</v>
      </c>
      <c r="M22" s="130">
        <f t="shared" si="10"/>
        <v>0</v>
      </c>
      <c r="N22" s="177">
        <f t="shared" si="11"/>
        <v>1</v>
      </c>
      <c r="O22" s="224" t="s">
        <v>264</v>
      </c>
      <c r="AA22" s="101">
        <v>2</v>
      </c>
      <c r="AB22" s="102"/>
      <c r="AC22" s="99">
        <v>2</v>
      </c>
      <c r="AD22" s="99">
        <v>2</v>
      </c>
      <c r="AE22" s="84"/>
      <c r="AF22" s="99"/>
      <c r="AG22" s="84"/>
      <c r="AH22" s="99"/>
      <c r="AI22" s="84"/>
      <c r="AJ22" s="129">
        <f t="shared" si="12"/>
        <v>2</v>
      </c>
      <c r="AK22" s="130">
        <f t="shared" si="13"/>
        <v>0</v>
      </c>
      <c r="AL22" s="177">
        <f t="shared" si="14"/>
        <v>1</v>
      </c>
    </row>
    <row r="23" spans="1:38" ht="12.75" customHeight="1">
      <c r="A23" s="59" t="s">
        <v>84</v>
      </c>
      <c r="B23" s="116" t="s">
        <v>293</v>
      </c>
      <c r="C23" s="178">
        <f t="shared" si="8"/>
        <v>0</v>
      </c>
      <c r="D23" s="179">
        <f t="shared" si="0"/>
        <v>0</v>
      </c>
      <c r="E23" s="180">
        <f t="shared" si="1"/>
        <v>0</v>
      </c>
      <c r="F23" s="180">
        <f t="shared" si="2"/>
        <v>0</v>
      </c>
      <c r="G23" s="181">
        <f t="shared" si="3"/>
        <v>0</v>
      </c>
      <c r="H23" s="180">
        <f t="shared" si="4"/>
        <v>0</v>
      </c>
      <c r="I23" s="181">
        <f t="shared" si="5"/>
        <v>0</v>
      </c>
      <c r="J23" s="180">
        <f t="shared" si="6"/>
        <v>0</v>
      </c>
      <c r="K23" s="181">
        <f t="shared" si="7"/>
        <v>0</v>
      </c>
      <c r="L23" s="129">
        <f t="shared" si="9"/>
        <v>0</v>
      </c>
      <c r="M23" s="130">
        <f t="shared" si="10"/>
        <v>0</v>
      </c>
      <c r="N23" s="177">
        <f t="shared" si="11"/>
        <v>0</v>
      </c>
      <c r="O23" s="224" t="s">
        <v>264</v>
      </c>
      <c r="AA23" s="101"/>
      <c r="AB23" s="102"/>
      <c r="AC23" s="99"/>
      <c r="AD23" s="99"/>
      <c r="AE23" s="84"/>
      <c r="AF23" s="99"/>
      <c r="AG23" s="84"/>
      <c r="AH23" s="99"/>
      <c r="AI23" s="84"/>
      <c r="AJ23" s="129">
        <f t="shared" si="12"/>
        <v>0</v>
      </c>
      <c r="AK23" s="130">
        <f t="shared" si="13"/>
        <v>0</v>
      </c>
      <c r="AL23" s="177">
        <f t="shared" si="14"/>
        <v>0</v>
      </c>
    </row>
    <row r="24" spans="1:38" ht="12.75" customHeight="1">
      <c r="A24" s="59" t="s">
        <v>85</v>
      </c>
      <c r="B24" s="116" t="s">
        <v>294</v>
      </c>
      <c r="C24" s="178">
        <f t="shared" si="8"/>
        <v>0</v>
      </c>
      <c r="D24" s="179">
        <f t="shared" si="0"/>
        <v>0</v>
      </c>
      <c r="E24" s="180">
        <f t="shared" si="1"/>
        <v>0</v>
      </c>
      <c r="F24" s="180">
        <f t="shared" si="2"/>
        <v>0</v>
      </c>
      <c r="G24" s="181">
        <f t="shared" si="3"/>
        <v>0</v>
      </c>
      <c r="H24" s="180">
        <f t="shared" si="4"/>
        <v>0</v>
      </c>
      <c r="I24" s="181">
        <f t="shared" si="5"/>
        <v>0</v>
      </c>
      <c r="J24" s="180">
        <f t="shared" si="6"/>
        <v>0</v>
      </c>
      <c r="K24" s="181">
        <f t="shared" si="7"/>
        <v>0</v>
      </c>
      <c r="L24" s="129">
        <f t="shared" si="9"/>
        <v>0</v>
      </c>
      <c r="M24" s="130">
        <f t="shared" si="10"/>
        <v>0</v>
      </c>
      <c r="N24" s="177">
        <f t="shared" si="11"/>
        <v>0</v>
      </c>
      <c r="O24" s="224" t="s">
        <v>264</v>
      </c>
      <c r="AA24" s="101"/>
      <c r="AB24" s="102"/>
      <c r="AC24" s="99"/>
      <c r="AD24" s="99"/>
      <c r="AE24" s="84"/>
      <c r="AF24" s="99"/>
      <c r="AG24" s="84"/>
      <c r="AH24" s="99"/>
      <c r="AI24" s="84"/>
      <c r="AJ24" s="129">
        <f t="shared" si="12"/>
        <v>0</v>
      </c>
      <c r="AK24" s="130">
        <f t="shared" si="13"/>
        <v>0</v>
      </c>
      <c r="AL24" s="177">
        <f t="shared" si="14"/>
        <v>0</v>
      </c>
    </row>
    <row r="25" spans="1:38" ht="12.75" customHeight="1">
      <c r="A25" s="59" t="s">
        <v>86</v>
      </c>
      <c r="B25" s="115" t="s">
        <v>295</v>
      </c>
      <c r="C25" s="178">
        <f t="shared" si="8"/>
        <v>0</v>
      </c>
      <c r="D25" s="179">
        <f t="shared" si="0"/>
        <v>0</v>
      </c>
      <c r="E25" s="180">
        <f t="shared" si="1"/>
        <v>0</v>
      </c>
      <c r="F25" s="180">
        <f t="shared" si="2"/>
        <v>0</v>
      </c>
      <c r="G25" s="181">
        <f t="shared" si="3"/>
        <v>0</v>
      </c>
      <c r="H25" s="180">
        <f t="shared" si="4"/>
        <v>0</v>
      </c>
      <c r="I25" s="181">
        <f t="shared" si="5"/>
        <v>0</v>
      </c>
      <c r="J25" s="180">
        <f t="shared" si="6"/>
        <v>0</v>
      </c>
      <c r="K25" s="181">
        <f t="shared" si="7"/>
        <v>0</v>
      </c>
      <c r="L25" s="129">
        <f t="shared" si="9"/>
        <v>0</v>
      </c>
      <c r="M25" s="130">
        <f t="shared" si="10"/>
        <v>0</v>
      </c>
      <c r="N25" s="177">
        <f t="shared" si="11"/>
        <v>0</v>
      </c>
      <c r="O25" s="224" t="s">
        <v>264</v>
      </c>
      <c r="AA25" s="101"/>
      <c r="AB25" s="102"/>
      <c r="AC25" s="99"/>
      <c r="AD25" s="99"/>
      <c r="AE25" s="84"/>
      <c r="AF25" s="99"/>
      <c r="AG25" s="84"/>
      <c r="AH25" s="99"/>
      <c r="AI25" s="84"/>
      <c r="AJ25" s="129">
        <f t="shared" si="12"/>
        <v>0</v>
      </c>
      <c r="AK25" s="130">
        <f t="shared" si="13"/>
        <v>0</v>
      </c>
      <c r="AL25" s="177">
        <f t="shared" si="14"/>
        <v>0</v>
      </c>
    </row>
    <row r="26" spans="1:38" ht="12.75" customHeight="1">
      <c r="A26" s="59" t="s">
        <v>296</v>
      </c>
      <c r="B26" s="115" t="s">
        <v>297</v>
      </c>
      <c r="C26" s="178">
        <f t="shared" si="8"/>
        <v>0</v>
      </c>
      <c r="D26" s="179">
        <f t="shared" si="0"/>
        <v>0</v>
      </c>
      <c r="E26" s="180">
        <f t="shared" si="1"/>
        <v>0</v>
      </c>
      <c r="F26" s="180">
        <f t="shared" si="2"/>
        <v>0</v>
      </c>
      <c r="G26" s="181">
        <f t="shared" si="3"/>
        <v>0</v>
      </c>
      <c r="H26" s="180">
        <f t="shared" si="4"/>
        <v>0</v>
      </c>
      <c r="I26" s="181">
        <f t="shared" si="5"/>
        <v>0</v>
      </c>
      <c r="J26" s="180">
        <f t="shared" si="6"/>
        <v>0</v>
      </c>
      <c r="K26" s="181">
        <f t="shared" si="7"/>
        <v>0</v>
      </c>
      <c r="L26" s="129">
        <f t="shared" si="9"/>
        <v>0</v>
      </c>
      <c r="M26" s="130">
        <f t="shared" si="10"/>
        <v>0</v>
      </c>
      <c r="N26" s="177">
        <f t="shared" si="11"/>
        <v>0</v>
      </c>
      <c r="O26" s="224" t="s">
        <v>264</v>
      </c>
      <c r="AA26" s="101"/>
      <c r="AB26" s="102"/>
      <c r="AC26" s="99"/>
      <c r="AD26" s="99"/>
      <c r="AE26" s="84"/>
      <c r="AF26" s="99"/>
      <c r="AG26" s="84"/>
      <c r="AH26" s="99"/>
      <c r="AI26" s="84"/>
      <c r="AJ26" s="129">
        <f t="shared" si="12"/>
        <v>0</v>
      </c>
      <c r="AK26" s="130">
        <f t="shared" si="13"/>
        <v>0</v>
      </c>
      <c r="AL26" s="177">
        <f t="shared" si="14"/>
        <v>0</v>
      </c>
    </row>
    <row r="27" spans="1:38" ht="12.75" customHeight="1">
      <c r="A27" s="25" t="s">
        <v>298</v>
      </c>
      <c r="B27" s="115" t="s">
        <v>299</v>
      </c>
      <c r="C27" s="178">
        <f t="shared" si="8"/>
        <v>0</v>
      </c>
      <c r="D27" s="179">
        <f t="shared" si="0"/>
        <v>0</v>
      </c>
      <c r="E27" s="180">
        <f t="shared" si="1"/>
        <v>0</v>
      </c>
      <c r="F27" s="180">
        <f t="shared" si="2"/>
        <v>0</v>
      </c>
      <c r="G27" s="181">
        <f t="shared" si="3"/>
        <v>0</v>
      </c>
      <c r="H27" s="180">
        <f t="shared" si="4"/>
        <v>0</v>
      </c>
      <c r="I27" s="181">
        <f t="shared" si="5"/>
        <v>0</v>
      </c>
      <c r="J27" s="180">
        <f t="shared" si="6"/>
        <v>0</v>
      </c>
      <c r="K27" s="181">
        <f t="shared" si="7"/>
        <v>0</v>
      </c>
      <c r="L27" s="129">
        <f t="shared" si="9"/>
        <v>0</v>
      </c>
      <c r="M27" s="130">
        <f t="shared" si="10"/>
        <v>0</v>
      </c>
      <c r="N27" s="177">
        <f t="shared" si="11"/>
        <v>0</v>
      </c>
      <c r="O27" s="224" t="s">
        <v>264</v>
      </c>
      <c r="AA27" s="101"/>
      <c r="AB27" s="102"/>
      <c r="AC27" s="99"/>
      <c r="AD27" s="99"/>
      <c r="AE27" s="84"/>
      <c r="AF27" s="99"/>
      <c r="AG27" s="84"/>
      <c r="AH27" s="99"/>
      <c r="AI27" s="84"/>
      <c r="AJ27" s="129">
        <f t="shared" si="12"/>
        <v>0</v>
      </c>
      <c r="AK27" s="130">
        <f t="shared" si="13"/>
        <v>0</v>
      </c>
      <c r="AL27" s="177">
        <f t="shared" si="14"/>
        <v>0</v>
      </c>
    </row>
    <row r="28" spans="1:38" ht="12.75" customHeight="1">
      <c r="A28" s="59" t="s">
        <v>300</v>
      </c>
      <c r="B28" s="116" t="s">
        <v>301</v>
      </c>
      <c r="C28" s="178">
        <f t="shared" si="8"/>
        <v>0</v>
      </c>
      <c r="D28" s="179">
        <f t="shared" si="0"/>
        <v>0</v>
      </c>
      <c r="E28" s="180">
        <f t="shared" si="1"/>
        <v>1</v>
      </c>
      <c r="F28" s="180">
        <f t="shared" si="2"/>
        <v>0</v>
      </c>
      <c r="G28" s="181">
        <f t="shared" si="3"/>
        <v>0</v>
      </c>
      <c r="H28" s="180">
        <f t="shared" si="4"/>
        <v>0</v>
      </c>
      <c r="I28" s="181">
        <f t="shared" si="5"/>
        <v>0</v>
      </c>
      <c r="J28" s="180">
        <f t="shared" si="6"/>
        <v>0</v>
      </c>
      <c r="K28" s="181">
        <f t="shared" si="7"/>
        <v>0</v>
      </c>
      <c r="L28" s="129">
        <f t="shared" si="9"/>
        <v>0</v>
      </c>
      <c r="M28" s="130">
        <f t="shared" si="10"/>
        <v>0</v>
      </c>
      <c r="N28" s="177">
        <f t="shared" si="11"/>
        <v>0</v>
      </c>
      <c r="O28" s="224" t="s">
        <v>264</v>
      </c>
      <c r="AA28" s="101"/>
      <c r="AB28" s="102"/>
      <c r="AC28" s="99">
        <v>1</v>
      </c>
      <c r="AD28" s="99"/>
      <c r="AE28" s="84"/>
      <c r="AF28" s="99"/>
      <c r="AG28" s="84"/>
      <c r="AH28" s="99"/>
      <c r="AI28" s="84"/>
      <c r="AJ28" s="129">
        <f t="shared" si="12"/>
        <v>0</v>
      </c>
      <c r="AK28" s="130">
        <f t="shared" si="13"/>
        <v>0</v>
      </c>
      <c r="AL28" s="177">
        <f t="shared" si="14"/>
        <v>0</v>
      </c>
    </row>
    <row r="29" spans="1:38" ht="12.75" customHeight="1">
      <c r="A29" s="59" t="s">
        <v>302</v>
      </c>
      <c r="B29" s="116" t="s">
        <v>303</v>
      </c>
      <c r="C29" s="178">
        <f t="shared" si="8"/>
        <v>2</v>
      </c>
      <c r="D29" s="179">
        <f t="shared" si="0"/>
        <v>1</v>
      </c>
      <c r="E29" s="180">
        <f t="shared" si="1"/>
        <v>3</v>
      </c>
      <c r="F29" s="180">
        <f t="shared" si="2"/>
        <v>2</v>
      </c>
      <c r="G29" s="181">
        <f t="shared" si="3"/>
        <v>1</v>
      </c>
      <c r="H29" s="180">
        <f t="shared" si="4"/>
        <v>0</v>
      </c>
      <c r="I29" s="181">
        <f t="shared" si="5"/>
        <v>0</v>
      </c>
      <c r="J29" s="180">
        <f t="shared" si="6"/>
        <v>0</v>
      </c>
      <c r="K29" s="181">
        <f t="shared" si="7"/>
        <v>0</v>
      </c>
      <c r="L29" s="129">
        <f t="shared" si="9"/>
        <v>2</v>
      </c>
      <c r="M29" s="130">
        <f t="shared" si="10"/>
        <v>1</v>
      </c>
      <c r="N29" s="177">
        <f t="shared" si="11"/>
        <v>1</v>
      </c>
      <c r="O29" s="224" t="s">
        <v>264</v>
      </c>
      <c r="AA29" s="101">
        <v>2</v>
      </c>
      <c r="AB29" s="102">
        <v>1</v>
      </c>
      <c r="AC29" s="99">
        <v>3</v>
      </c>
      <c r="AD29" s="99">
        <v>2</v>
      </c>
      <c r="AE29" s="84">
        <v>1</v>
      </c>
      <c r="AF29" s="99"/>
      <c r="AG29" s="84"/>
      <c r="AH29" s="99"/>
      <c r="AI29" s="84"/>
      <c r="AJ29" s="129">
        <f t="shared" si="12"/>
        <v>2</v>
      </c>
      <c r="AK29" s="130">
        <f t="shared" si="13"/>
        <v>1</v>
      </c>
      <c r="AL29" s="177">
        <f t="shared" si="14"/>
        <v>1</v>
      </c>
    </row>
    <row r="30" spans="1:38" ht="12.75" customHeight="1">
      <c r="A30" s="59" t="s">
        <v>87</v>
      </c>
      <c r="B30" s="115" t="s">
        <v>304</v>
      </c>
      <c r="C30" s="178">
        <f t="shared" si="8"/>
        <v>0</v>
      </c>
      <c r="D30" s="179">
        <f t="shared" si="0"/>
        <v>0</v>
      </c>
      <c r="E30" s="180">
        <f t="shared" si="1"/>
        <v>0</v>
      </c>
      <c r="F30" s="180">
        <f t="shared" si="2"/>
        <v>0</v>
      </c>
      <c r="G30" s="181">
        <f t="shared" si="3"/>
        <v>0</v>
      </c>
      <c r="H30" s="180">
        <f t="shared" si="4"/>
        <v>0</v>
      </c>
      <c r="I30" s="181">
        <f t="shared" si="5"/>
        <v>0</v>
      </c>
      <c r="J30" s="180">
        <f t="shared" si="6"/>
        <v>0</v>
      </c>
      <c r="K30" s="181">
        <f t="shared" si="7"/>
        <v>0</v>
      </c>
      <c r="L30" s="129">
        <f t="shared" si="9"/>
        <v>0</v>
      </c>
      <c r="M30" s="130">
        <f t="shared" si="10"/>
        <v>0</v>
      </c>
      <c r="N30" s="177">
        <f t="shared" si="11"/>
        <v>0</v>
      </c>
      <c r="O30" s="224" t="s">
        <v>264</v>
      </c>
      <c r="AA30" s="101"/>
      <c r="AB30" s="102"/>
      <c r="AC30" s="99"/>
      <c r="AD30" s="99"/>
      <c r="AE30" s="84"/>
      <c r="AF30" s="99"/>
      <c r="AG30" s="84"/>
      <c r="AH30" s="99"/>
      <c r="AI30" s="84"/>
      <c r="AJ30" s="129">
        <f t="shared" si="12"/>
        <v>0</v>
      </c>
      <c r="AK30" s="130">
        <f t="shared" si="13"/>
        <v>0</v>
      </c>
      <c r="AL30" s="177">
        <f t="shared" si="14"/>
        <v>0</v>
      </c>
    </row>
    <row r="31" spans="1:38" ht="12.75" customHeight="1">
      <c r="A31" s="59" t="s">
        <v>19</v>
      </c>
      <c r="B31" s="115" t="s">
        <v>305</v>
      </c>
      <c r="C31" s="178">
        <f t="shared" si="8"/>
        <v>1</v>
      </c>
      <c r="D31" s="179">
        <f t="shared" si="0"/>
        <v>1</v>
      </c>
      <c r="E31" s="180">
        <f t="shared" si="1"/>
        <v>3</v>
      </c>
      <c r="F31" s="180">
        <f t="shared" si="2"/>
        <v>0</v>
      </c>
      <c r="G31" s="181">
        <f t="shared" si="3"/>
        <v>1</v>
      </c>
      <c r="H31" s="180">
        <f t="shared" si="4"/>
        <v>0</v>
      </c>
      <c r="I31" s="181">
        <f t="shared" si="5"/>
        <v>0</v>
      </c>
      <c r="J31" s="180">
        <f t="shared" si="6"/>
        <v>0</v>
      </c>
      <c r="K31" s="181">
        <f t="shared" si="7"/>
        <v>0</v>
      </c>
      <c r="L31" s="129">
        <f t="shared" si="9"/>
        <v>0</v>
      </c>
      <c r="M31" s="130">
        <f t="shared" si="10"/>
        <v>1</v>
      </c>
      <c r="N31" s="177">
        <f t="shared" si="11"/>
        <v>1</v>
      </c>
      <c r="O31" s="224" t="s">
        <v>266</v>
      </c>
      <c r="AA31" s="101">
        <v>1</v>
      </c>
      <c r="AB31" s="102">
        <v>1</v>
      </c>
      <c r="AC31" s="99">
        <v>3</v>
      </c>
      <c r="AD31" s="99"/>
      <c r="AE31" s="84">
        <v>1</v>
      </c>
      <c r="AF31" s="99"/>
      <c r="AG31" s="84"/>
      <c r="AH31" s="99"/>
      <c r="AI31" s="84"/>
      <c r="AJ31" s="129">
        <f t="shared" si="12"/>
        <v>0</v>
      </c>
      <c r="AK31" s="130">
        <f t="shared" si="13"/>
        <v>1</v>
      </c>
      <c r="AL31" s="177">
        <f t="shared" si="14"/>
        <v>1</v>
      </c>
    </row>
    <row r="32" spans="1:38" ht="12.75" customHeight="1">
      <c r="A32" s="59" t="s">
        <v>20</v>
      </c>
      <c r="B32" s="115" t="s">
        <v>306</v>
      </c>
      <c r="C32" s="178">
        <f t="shared" si="8"/>
        <v>0</v>
      </c>
      <c r="D32" s="179">
        <f t="shared" si="0"/>
        <v>0</v>
      </c>
      <c r="E32" s="180">
        <f t="shared" si="1"/>
        <v>0</v>
      </c>
      <c r="F32" s="180">
        <f t="shared" si="2"/>
        <v>0</v>
      </c>
      <c r="G32" s="181">
        <f t="shared" si="3"/>
        <v>0</v>
      </c>
      <c r="H32" s="180">
        <f t="shared" si="4"/>
        <v>0</v>
      </c>
      <c r="I32" s="181">
        <f t="shared" si="5"/>
        <v>0</v>
      </c>
      <c r="J32" s="180">
        <f t="shared" si="6"/>
        <v>0</v>
      </c>
      <c r="K32" s="181">
        <f t="shared" si="7"/>
        <v>0</v>
      </c>
      <c r="L32" s="129">
        <f t="shared" si="9"/>
        <v>0</v>
      </c>
      <c r="M32" s="130">
        <f t="shared" si="10"/>
        <v>0</v>
      </c>
      <c r="N32" s="177">
        <f t="shared" si="11"/>
        <v>0</v>
      </c>
      <c r="O32" s="224" t="s">
        <v>266</v>
      </c>
      <c r="AA32" s="101"/>
      <c r="AB32" s="102"/>
      <c r="AC32" s="99"/>
      <c r="AD32" s="99"/>
      <c r="AE32" s="84"/>
      <c r="AF32" s="99"/>
      <c r="AG32" s="84"/>
      <c r="AH32" s="99"/>
      <c r="AI32" s="84"/>
      <c r="AJ32" s="129">
        <f t="shared" si="12"/>
        <v>0</v>
      </c>
      <c r="AK32" s="130">
        <f t="shared" si="13"/>
        <v>0</v>
      </c>
      <c r="AL32" s="177">
        <f t="shared" si="14"/>
        <v>0</v>
      </c>
    </row>
    <row r="33" spans="1:38" ht="12.75" customHeight="1">
      <c r="A33" s="59" t="s">
        <v>21</v>
      </c>
      <c r="B33" s="115" t="s">
        <v>307</v>
      </c>
      <c r="C33" s="178">
        <f t="shared" si="8"/>
        <v>0</v>
      </c>
      <c r="D33" s="179">
        <f t="shared" si="0"/>
        <v>1</v>
      </c>
      <c r="E33" s="180">
        <f t="shared" si="1"/>
        <v>0</v>
      </c>
      <c r="F33" s="180">
        <f t="shared" si="2"/>
        <v>0</v>
      </c>
      <c r="G33" s="181">
        <f t="shared" si="3"/>
        <v>0</v>
      </c>
      <c r="H33" s="180">
        <f t="shared" si="4"/>
        <v>0</v>
      </c>
      <c r="I33" s="181">
        <f t="shared" si="5"/>
        <v>0</v>
      </c>
      <c r="J33" s="180">
        <f t="shared" si="6"/>
        <v>0</v>
      </c>
      <c r="K33" s="181">
        <f t="shared" si="7"/>
        <v>0</v>
      </c>
      <c r="L33" s="129">
        <f t="shared" si="9"/>
        <v>0</v>
      </c>
      <c r="M33" s="130">
        <f t="shared" si="10"/>
        <v>0</v>
      </c>
      <c r="N33" s="177">
        <f t="shared" si="11"/>
        <v>0</v>
      </c>
      <c r="O33" s="224" t="s">
        <v>266</v>
      </c>
      <c r="AA33" s="101"/>
      <c r="AB33" s="102">
        <v>1</v>
      </c>
      <c r="AC33" s="99"/>
      <c r="AD33" s="99"/>
      <c r="AE33" s="84"/>
      <c r="AF33" s="99"/>
      <c r="AG33" s="84"/>
      <c r="AH33" s="99"/>
      <c r="AI33" s="84"/>
      <c r="AJ33" s="129">
        <f t="shared" si="12"/>
        <v>0</v>
      </c>
      <c r="AK33" s="130">
        <f t="shared" si="13"/>
        <v>0</v>
      </c>
      <c r="AL33" s="177">
        <f t="shared" si="14"/>
        <v>0</v>
      </c>
    </row>
    <row r="34" spans="1:38" ht="12.75" customHeight="1">
      <c r="A34" s="59" t="s">
        <v>22</v>
      </c>
      <c r="B34" s="115" t="s">
        <v>308</v>
      </c>
      <c r="C34" s="178">
        <f t="shared" si="8"/>
        <v>0</v>
      </c>
      <c r="D34" s="179">
        <f t="shared" si="0"/>
        <v>0</v>
      </c>
      <c r="E34" s="180">
        <f t="shared" si="1"/>
        <v>0</v>
      </c>
      <c r="F34" s="180">
        <f t="shared" si="2"/>
        <v>0</v>
      </c>
      <c r="G34" s="181">
        <f t="shared" si="3"/>
        <v>0</v>
      </c>
      <c r="H34" s="180">
        <f t="shared" si="4"/>
        <v>0</v>
      </c>
      <c r="I34" s="181">
        <f t="shared" si="5"/>
        <v>0</v>
      </c>
      <c r="J34" s="180">
        <f t="shared" si="6"/>
        <v>0</v>
      </c>
      <c r="K34" s="181">
        <f t="shared" si="7"/>
        <v>0</v>
      </c>
      <c r="L34" s="129">
        <f t="shared" si="9"/>
        <v>0</v>
      </c>
      <c r="M34" s="130">
        <f t="shared" si="10"/>
        <v>0</v>
      </c>
      <c r="N34" s="177">
        <f t="shared" si="11"/>
        <v>0</v>
      </c>
      <c r="O34" s="224" t="s">
        <v>266</v>
      </c>
      <c r="AA34" s="101"/>
      <c r="AB34" s="102"/>
      <c r="AC34" s="99"/>
      <c r="AD34" s="99"/>
      <c r="AE34" s="84"/>
      <c r="AF34" s="99"/>
      <c r="AG34" s="84"/>
      <c r="AH34" s="99"/>
      <c r="AI34" s="84"/>
      <c r="AJ34" s="129">
        <f t="shared" si="12"/>
        <v>0</v>
      </c>
      <c r="AK34" s="130">
        <f t="shared" si="13"/>
        <v>0</v>
      </c>
      <c r="AL34" s="177">
        <f t="shared" si="14"/>
        <v>0</v>
      </c>
    </row>
    <row r="35" spans="1:38" ht="12.75" customHeight="1">
      <c r="A35" s="59" t="s">
        <v>309</v>
      </c>
      <c r="B35" s="116" t="s">
        <v>310</v>
      </c>
      <c r="C35" s="178">
        <f t="shared" si="8"/>
        <v>7</v>
      </c>
      <c r="D35" s="179">
        <f t="shared" si="0"/>
        <v>31</v>
      </c>
      <c r="E35" s="180">
        <f t="shared" si="1"/>
        <v>47</v>
      </c>
      <c r="F35" s="180">
        <f t="shared" si="2"/>
        <v>7</v>
      </c>
      <c r="G35" s="181">
        <f t="shared" si="3"/>
        <v>33</v>
      </c>
      <c r="H35" s="180">
        <f t="shared" si="4"/>
        <v>0</v>
      </c>
      <c r="I35" s="181">
        <f t="shared" si="5"/>
        <v>0</v>
      </c>
      <c r="J35" s="180">
        <f t="shared" si="6"/>
        <v>0</v>
      </c>
      <c r="K35" s="181">
        <f t="shared" si="7"/>
        <v>0</v>
      </c>
      <c r="L35" s="129">
        <f t="shared" si="9"/>
        <v>7</v>
      </c>
      <c r="M35" s="130">
        <f t="shared" si="10"/>
        <v>33</v>
      </c>
      <c r="N35" s="177">
        <f t="shared" si="11"/>
        <v>1</v>
      </c>
      <c r="O35" s="224" t="s">
        <v>266</v>
      </c>
      <c r="AA35" s="101">
        <v>7</v>
      </c>
      <c r="AB35" s="102">
        <v>31</v>
      </c>
      <c r="AC35" s="99">
        <v>47</v>
      </c>
      <c r="AD35" s="99">
        <v>7</v>
      </c>
      <c r="AE35" s="84">
        <v>33</v>
      </c>
      <c r="AF35" s="99"/>
      <c r="AG35" s="84"/>
      <c r="AH35" s="99"/>
      <c r="AI35" s="84"/>
      <c r="AJ35" s="129">
        <f t="shared" si="12"/>
        <v>7</v>
      </c>
      <c r="AK35" s="130">
        <f t="shared" si="13"/>
        <v>33</v>
      </c>
      <c r="AL35" s="177">
        <f t="shared" si="14"/>
        <v>1</v>
      </c>
    </row>
    <row r="36" spans="1:38" ht="12.75" customHeight="1">
      <c r="A36" s="59" t="s">
        <v>311</v>
      </c>
      <c r="B36" s="116" t="s">
        <v>312</v>
      </c>
      <c r="C36" s="178">
        <f t="shared" si="8"/>
        <v>0</v>
      </c>
      <c r="D36" s="179">
        <f t="shared" si="0"/>
        <v>0</v>
      </c>
      <c r="E36" s="180">
        <f t="shared" si="1"/>
        <v>0</v>
      </c>
      <c r="F36" s="180">
        <f t="shared" si="2"/>
        <v>0</v>
      </c>
      <c r="G36" s="181">
        <f t="shared" si="3"/>
        <v>0</v>
      </c>
      <c r="H36" s="180">
        <f t="shared" si="4"/>
        <v>0</v>
      </c>
      <c r="I36" s="181">
        <f t="shared" si="5"/>
        <v>0</v>
      </c>
      <c r="J36" s="180">
        <f t="shared" si="6"/>
        <v>0</v>
      </c>
      <c r="K36" s="181">
        <f t="shared" si="7"/>
        <v>0</v>
      </c>
      <c r="L36" s="129">
        <f t="shared" si="9"/>
        <v>0</v>
      </c>
      <c r="M36" s="130">
        <f t="shared" si="10"/>
        <v>0</v>
      </c>
      <c r="N36" s="177">
        <f t="shared" si="11"/>
        <v>0</v>
      </c>
      <c r="O36" s="224" t="s">
        <v>266</v>
      </c>
      <c r="AA36" s="101"/>
      <c r="AB36" s="102"/>
      <c r="AC36" s="99"/>
      <c r="AD36" s="99"/>
      <c r="AE36" s="84"/>
      <c r="AF36" s="99"/>
      <c r="AG36" s="84"/>
      <c r="AH36" s="99"/>
      <c r="AI36" s="84"/>
      <c r="AJ36" s="129">
        <f t="shared" si="12"/>
        <v>0</v>
      </c>
      <c r="AK36" s="130">
        <f t="shared" si="13"/>
        <v>0</v>
      </c>
      <c r="AL36" s="177">
        <f t="shared" si="14"/>
        <v>0</v>
      </c>
    </row>
    <row r="37" spans="1:38" ht="12.75" customHeight="1">
      <c r="A37" s="59" t="s">
        <v>88</v>
      </c>
      <c r="B37" s="115" t="s">
        <v>313</v>
      </c>
      <c r="C37" s="178">
        <f t="shared" si="8"/>
        <v>0</v>
      </c>
      <c r="D37" s="179">
        <f t="shared" si="0"/>
        <v>0</v>
      </c>
      <c r="E37" s="180">
        <f t="shared" si="1"/>
        <v>0</v>
      </c>
      <c r="F37" s="180">
        <f t="shared" si="2"/>
        <v>0</v>
      </c>
      <c r="G37" s="181">
        <f t="shared" si="3"/>
        <v>0</v>
      </c>
      <c r="H37" s="180">
        <f t="shared" si="4"/>
        <v>0</v>
      </c>
      <c r="I37" s="181">
        <f t="shared" si="5"/>
        <v>0</v>
      </c>
      <c r="J37" s="180">
        <f t="shared" si="6"/>
        <v>0</v>
      </c>
      <c r="K37" s="181">
        <f t="shared" si="7"/>
        <v>0</v>
      </c>
      <c r="L37" s="129">
        <f t="shared" si="9"/>
        <v>0</v>
      </c>
      <c r="M37" s="130">
        <f t="shared" si="10"/>
        <v>0</v>
      </c>
      <c r="N37" s="177">
        <f t="shared" si="11"/>
        <v>0</v>
      </c>
      <c r="O37" s="224" t="s">
        <v>266</v>
      </c>
      <c r="AA37" s="101"/>
      <c r="AB37" s="102"/>
      <c r="AC37" s="99"/>
      <c r="AD37" s="99"/>
      <c r="AE37" s="84"/>
      <c r="AF37" s="99"/>
      <c r="AG37" s="84"/>
      <c r="AH37" s="99"/>
      <c r="AI37" s="84"/>
      <c r="AJ37" s="129">
        <f t="shared" si="12"/>
        <v>0</v>
      </c>
      <c r="AK37" s="130">
        <f t="shared" si="13"/>
        <v>0</v>
      </c>
      <c r="AL37" s="177">
        <f t="shared" si="14"/>
        <v>0</v>
      </c>
    </row>
    <row r="38" spans="1:38" ht="12.75" customHeight="1">
      <c r="A38" s="59" t="s">
        <v>23</v>
      </c>
      <c r="B38" s="115" t="s">
        <v>314</v>
      </c>
      <c r="C38" s="178">
        <f t="shared" si="8"/>
        <v>1</v>
      </c>
      <c r="D38" s="179">
        <f t="shared" si="0"/>
        <v>1</v>
      </c>
      <c r="E38" s="180">
        <f t="shared" si="1"/>
        <v>2</v>
      </c>
      <c r="F38" s="180">
        <f t="shared" si="2"/>
        <v>1</v>
      </c>
      <c r="G38" s="181">
        <f t="shared" si="3"/>
        <v>1</v>
      </c>
      <c r="H38" s="180">
        <f t="shared" si="4"/>
        <v>0</v>
      </c>
      <c r="I38" s="181">
        <f t="shared" si="5"/>
        <v>0</v>
      </c>
      <c r="J38" s="180">
        <f t="shared" si="6"/>
        <v>0</v>
      </c>
      <c r="K38" s="181">
        <f t="shared" si="7"/>
        <v>0</v>
      </c>
      <c r="L38" s="129">
        <f t="shared" si="9"/>
        <v>1</v>
      </c>
      <c r="M38" s="130">
        <f t="shared" si="10"/>
        <v>1</v>
      </c>
      <c r="N38" s="177">
        <f t="shared" si="11"/>
        <v>1</v>
      </c>
      <c r="O38" s="224" t="s">
        <v>266</v>
      </c>
      <c r="AA38" s="101">
        <v>1</v>
      </c>
      <c r="AB38" s="102">
        <v>1</v>
      </c>
      <c r="AC38" s="99">
        <v>2</v>
      </c>
      <c r="AD38" s="99">
        <v>1</v>
      </c>
      <c r="AE38" s="84">
        <v>1</v>
      </c>
      <c r="AF38" s="99"/>
      <c r="AG38" s="84"/>
      <c r="AH38" s="99"/>
      <c r="AI38" s="84"/>
      <c r="AJ38" s="129">
        <f t="shared" si="12"/>
        <v>1</v>
      </c>
      <c r="AK38" s="130">
        <f t="shared" si="13"/>
        <v>1</v>
      </c>
      <c r="AL38" s="177">
        <f t="shared" si="14"/>
        <v>1</v>
      </c>
    </row>
    <row r="39" spans="1:38" ht="12.75" customHeight="1">
      <c r="A39" s="59" t="s">
        <v>24</v>
      </c>
      <c r="B39" s="115" t="s">
        <v>315</v>
      </c>
      <c r="C39" s="178">
        <f t="shared" si="8"/>
        <v>0</v>
      </c>
      <c r="D39" s="179">
        <f t="shared" si="0"/>
        <v>0</v>
      </c>
      <c r="E39" s="180">
        <f t="shared" si="1"/>
        <v>0</v>
      </c>
      <c r="F39" s="180">
        <f t="shared" si="2"/>
        <v>0</v>
      </c>
      <c r="G39" s="181">
        <f t="shared" si="3"/>
        <v>0</v>
      </c>
      <c r="H39" s="180">
        <f t="shared" si="4"/>
        <v>0</v>
      </c>
      <c r="I39" s="181">
        <f t="shared" si="5"/>
        <v>0</v>
      </c>
      <c r="J39" s="180">
        <f t="shared" si="6"/>
        <v>0</v>
      </c>
      <c r="K39" s="181">
        <f t="shared" si="7"/>
        <v>0</v>
      </c>
      <c r="L39" s="129">
        <f aca="true" t="shared" si="15" ref="L39:L103">F39+H39+J39</f>
        <v>0</v>
      </c>
      <c r="M39" s="130">
        <f aca="true" t="shared" si="16" ref="M39:M103">G39+I39+K39</f>
        <v>0</v>
      </c>
      <c r="N39" s="177">
        <f t="shared" si="11"/>
        <v>0</v>
      </c>
      <c r="O39" s="224" t="s">
        <v>266</v>
      </c>
      <c r="AA39" s="101"/>
      <c r="AB39" s="102"/>
      <c r="AC39" s="99"/>
      <c r="AD39" s="99"/>
      <c r="AE39" s="84"/>
      <c r="AF39" s="99"/>
      <c r="AG39" s="84"/>
      <c r="AH39" s="99"/>
      <c r="AI39" s="84"/>
      <c r="AJ39" s="129">
        <f t="shared" si="12"/>
        <v>0</v>
      </c>
      <c r="AK39" s="130">
        <f t="shared" si="13"/>
        <v>0</v>
      </c>
      <c r="AL39" s="177">
        <f t="shared" si="14"/>
        <v>0</v>
      </c>
    </row>
    <row r="40" spans="1:38" ht="12.75" customHeight="1">
      <c r="A40" s="59" t="s">
        <v>25</v>
      </c>
      <c r="B40" s="115" t="s">
        <v>316</v>
      </c>
      <c r="C40" s="178">
        <f t="shared" si="8"/>
        <v>0</v>
      </c>
      <c r="D40" s="179">
        <f t="shared" si="0"/>
        <v>5</v>
      </c>
      <c r="E40" s="180">
        <f t="shared" si="1"/>
        <v>8</v>
      </c>
      <c r="F40" s="180">
        <f t="shared" si="2"/>
        <v>0</v>
      </c>
      <c r="G40" s="181">
        <f t="shared" si="3"/>
        <v>5</v>
      </c>
      <c r="H40" s="180">
        <f t="shared" si="4"/>
        <v>0</v>
      </c>
      <c r="I40" s="181">
        <f t="shared" si="5"/>
        <v>0</v>
      </c>
      <c r="J40" s="180">
        <f t="shared" si="6"/>
        <v>0</v>
      </c>
      <c r="K40" s="181">
        <f t="shared" si="7"/>
        <v>0</v>
      </c>
      <c r="L40" s="129">
        <f t="shared" si="15"/>
        <v>0</v>
      </c>
      <c r="M40" s="130">
        <f t="shared" si="16"/>
        <v>5</v>
      </c>
      <c r="N40" s="177">
        <f t="shared" si="11"/>
        <v>1</v>
      </c>
      <c r="O40" s="224" t="s">
        <v>266</v>
      </c>
      <c r="AA40" s="101"/>
      <c r="AB40" s="102">
        <v>5</v>
      </c>
      <c r="AC40" s="99">
        <v>8</v>
      </c>
      <c r="AD40" s="99"/>
      <c r="AE40" s="84">
        <v>5</v>
      </c>
      <c r="AF40" s="99"/>
      <c r="AG40" s="84"/>
      <c r="AH40" s="99"/>
      <c r="AI40" s="84"/>
      <c r="AJ40" s="129">
        <f t="shared" si="12"/>
        <v>0</v>
      </c>
      <c r="AK40" s="130">
        <f t="shared" si="13"/>
        <v>5</v>
      </c>
      <c r="AL40" s="177">
        <f t="shared" si="14"/>
        <v>1</v>
      </c>
    </row>
    <row r="41" spans="1:38" ht="12.75" customHeight="1">
      <c r="A41" s="59" t="s">
        <v>26</v>
      </c>
      <c r="B41" s="115" t="s">
        <v>317</v>
      </c>
      <c r="C41" s="178">
        <f t="shared" si="8"/>
        <v>0</v>
      </c>
      <c r="D41" s="179">
        <f t="shared" si="0"/>
        <v>0</v>
      </c>
      <c r="E41" s="180">
        <f t="shared" si="1"/>
        <v>0</v>
      </c>
      <c r="F41" s="180">
        <f t="shared" si="2"/>
        <v>0</v>
      </c>
      <c r="G41" s="181">
        <f t="shared" si="3"/>
        <v>0</v>
      </c>
      <c r="H41" s="180">
        <f t="shared" si="4"/>
        <v>0</v>
      </c>
      <c r="I41" s="181">
        <f t="shared" si="5"/>
        <v>0</v>
      </c>
      <c r="J41" s="180">
        <f t="shared" si="6"/>
        <v>0</v>
      </c>
      <c r="K41" s="181">
        <f t="shared" si="7"/>
        <v>0</v>
      </c>
      <c r="L41" s="129">
        <f t="shared" si="15"/>
        <v>0</v>
      </c>
      <c r="M41" s="130">
        <f t="shared" si="16"/>
        <v>0</v>
      </c>
      <c r="N41" s="177">
        <f t="shared" si="11"/>
        <v>0</v>
      </c>
      <c r="O41" s="224" t="s">
        <v>266</v>
      </c>
      <c r="AA41" s="101"/>
      <c r="AB41" s="102"/>
      <c r="AC41" s="99"/>
      <c r="AD41" s="99"/>
      <c r="AE41" s="84"/>
      <c r="AF41" s="99"/>
      <c r="AG41" s="84"/>
      <c r="AH41" s="99"/>
      <c r="AI41" s="84"/>
      <c r="AJ41" s="129">
        <f t="shared" si="12"/>
        <v>0</v>
      </c>
      <c r="AK41" s="130">
        <f t="shared" si="13"/>
        <v>0</v>
      </c>
      <c r="AL41" s="177">
        <f t="shared" si="14"/>
        <v>0</v>
      </c>
    </row>
    <row r="42" spans="1:38" ht="12.75" customHeight="1">
      <c r="A42" s="59" t="s">
        <v>318</v>
      </c>
      <c r="B42" s="116" t="s">
        <v>319</v>
      </c>
      <c r="C42" s="178">
        <f t="shared" si="8"/>
        <v>4</v>
      </c>
      <c r="D42" s="179">
        <f t="shared" si="0"/>
        <v>38</v>
      </c>
      <c r="E42" s="180">
        <f t="shared" si="1"/>
        <v>50</v>
      </c>
      <c r="F42" s="180">
        <f t="shared" si="2"/>
        <v>4</v>
      </c>
      <c r="G42" s="181">
        <f t="shared" si="3"/>
        <v>36</v>
      </c>
      <c r="H42" s="180">
        <f t="shared" si="4"/>
        <v>0</v>
      </c>
      <c r="I42" s="181">
        <f t="shared" si="5"/>
        <v>0</v>
      </c>
      <c r="J42" s="180">
        <f t="shared" si="6"/>
        <v>0</v>
      </c>
      <c r="K42" s="181">
        <f t="shared" si="7"/>
        <v>2</v>
      </c>
      <c r="L42" s="129">
        <f t="shared" si="15"/>
        <v>4</v>
      </c>
      <c r="M42" s="130">
        <f t="shared" si="16"/>
        <v>38</v>
      </c>
      <c r="N42" s="177">
        <f t="shared" si="11"/>
        <v>1</v>
      </c>
      <c r="O42" s="224" t="s">
        <v>266</v>
      </c>
      <c r="AA42" s="101">
        <v>4</v>
      </c>
      <c r="AB42" s="102">
        <v>38</v>
      </c>
      <c r="AC42" s="99">
        <v>50</v>
      </c>
      <c r="AD42" s="99">
        <v>4</v>
      </c>
      <c r="AE42" s="84">
        <v>36</v>
      </c>
      <c r="AF42" s="99"/>
      <c r="AG42" s="84"/>
      <c r="AH42" s="99"/>
      <c r="AI42" s="84">
        <v>2</v>
      </c>
      <c r="AJ42" s="129">
        <f t="shared" si="12"/>
        <v>4</v>
      </c>
      <c r="AK42" s="130">
        <f t="shared" si="13"/>
        <v>38</v>
      </c>
      <c r="AL42" s="177">
        <f t="shared" si="14"/>
        <v>1</v>
      </c>
    </row>
    <row r="43" spans="1:38" ht="12.75" customHeight="1">
      <c r="A43" s="59" t="s">
        <v>320</v>
      </c>
      <c r="B43" s="116" t="s">
        <v>321</v>
      </c>
      <c r="C43" s="178">
        <f t="shared" si="8"/>
        <v>0</v>
      </c>
      <c r="D43" s="179">
        <f t="shared" si="0"/>
        <v>0</v>
      </c>
      <c r="E43" s="180">
        <f t="shared" si="1"/>
        <v>0</v>
      </c>
      <c r="F43" s="180">
        <f t="shared" si="2"/>
        <v>0</v>
      </c>
      <c r="G43" s="181">
        <f t="shared" si="3"/>
        <v>0</v>
      </c>
      <c r="H43" s="180">
        <f t="shared" si="4"/>
        <v>0</v>
      </c>
      <c r="I43" s="181">
        <f t="shared" si="5"/>
        <v>0</v>
      </c>
      <c r="J43" s="180">
        <f t="shared" si="6"/>
        <v>0</v>
      </c>
      <c r="K43" s="181">
        <f t="shared" si="7"/>
        <v>0</v>
      </c>
      <c r="L43" s="129">
        <f t="shared" si="15"/>
        <v>0</v>
      </c>
      <c r="M43" s="130">
        <f t="shared" si="16"/>
        <v>0</v>
      </c>
      <c r="N43" s="177">
        <f t="shared" si="11"/>
        <v>0</v>
      </c>
      <c r="O43" s="224" t="s">
        <v>266</v>
      </c>
      <c r="AA43" s="101"/>
      <c r="AB43" s="102"/>
      <c r="AC43" s="99"/>
      <c r="AD43" s="99"/>
      <c r="AE43" s="84"/>
      <c r="AF43" s="99"/>
      <c r="AG43" s="84"/>
      <c r="AH43" s="99"/>
      <c r="AI43" s="84"/>
      <c r="AJ43" s="129">
        <f t="shared" si="12"/>
        <v>0</v>
      </c>
      <c r="AK43" s="130">
        <f t="shared" si="13"/>
        <v>0</v>
      </c>
      <c r="AL43" s="177">
        <f t="shared" si="14"/>
        <v>0</v>
      </c>
    </row>
    <row r="44" spans="1:38" ht="12.75" customHeight="1">
      <c r="A44" s="59" t="s">
        <v>89</v>
      </c>
      <c r="B44" s="115" t="s">
        <v>322</v>
      </c>
      <c r="C44" s="178">
        <f t="shared" si="8"/>
        <v>0</v>
      </c>
      <c r="D44" s="179">
        <f t="shared" si="0"/>
        <v>0</v>
      </c>
      <c r="E44" s="180">
        <f t="shared" si="1"/>
        <v>0</v>
      </c>
      <c r="F44" s="180">
        <f t="shared" si="2"/>
        <v>0</v>
      </c>
      <c r="G44" s="181">
        <f t="shared" si="3"/>
        <v>0</v>
      </c>
      <c r="H44" s="180">
        <f t="shared" si="4"/>
        <v>0</v>
      </c>
      <c r="I44" s="181">
        <f t="shared" si="5"/>
        <v>0</v>
      </c>
      <c r="J44" s="180">
        <f t="shared" si="6"/>
        <v>0</v>
      </c>
      <c r="K44" s="181">
        <f t="shared" si="7"/>
        <v>0</v>
      </c>
      <c r="L44" s="129">
        <f t="shared" si="15"/>
        <v>0</v>
      </c>
      <c r="M44" s="130">
        <f t="shared" si="16"/>
        <v>0</v>
      </c>
      <c r="N44" s="177">
        <f t="shared" si="11"/>
        <v>0</v>
      </c>
      <c r="O44" s="224" t="s">
        <v>266</v>
      </c>
      <c r="AA44" s="101"/>
      <c r="AB44" s="102"/>
      <c r="AC44" s="99"/>
      <c r="AD44" s="99"/>
      <c r="AE44" s="84"/>
      <c r="AF44" s="99"/>
      <c r="AG44" s="84"/>
      <c r="AH44" s="99"/>
      <c r="AI44" s="84"/>
      <c r="AJ44" s="129">
        <f t="shared" si="12"/>
        <v>0</v>
      </c>
      <c r="AK44" s="130">
        <f t="shared" si="13"/>
        <v>0</v>
      </c>
      <c r="AL44" s="177">
        <f t="shared" si="14"/>
        <v>0</v>
      </c>
    </row>
    <row r="45" spans="1:38" ht="12.75" customHeight="1">
      <c r="A45" s="59" t="s">
        <v>27</v>
      </c>
      <c r="B45" s="115" t="s">
        <v>323</v>
      </c>
      <c r="C45" s="178">
        <f t="shared" si="8"/>
        <v>0</v>
      </c>
      <c r="D45" s="179">
        <f t="shared" si="0"/>
        <v>0</v>
      </c>
      <c r="E45" s="180">
        <f t="shared" si="1"/>
        <v>0</v>
      </c>
      <c r="F45" s="180">
        <f t="shared" si="2"/>
        <v>0</v>
      </c>
      <c r="G45" s="181">
        <f t="shared" si="3"/>
        <v>0</v>
      </c>
      <c r="H45" s="180">
        <f t="shared" si="4"/>
        <v>0</v>
      </c>
      <c r="I45" s="181">
        <f t="shared" si="5"/>
        <v>0</v>
      </c>
      <c r="J45" s="180">
        <f t="shared" si="6"/>
        <v>0</v>
      </c>
      <c r="K45" s="181">
        <f t="shared" si="7"/>
        <v>0</v>
      </c>
      <c r="L45" s="129">
        <f t="shared" si="15"/>
        <v>0</v>
      </c>
      <c r="M45" s="130">
        <f t="shared" si="16"/>
        <v>0</v>
      </c>
      <c r="N45" s="177">
        <f t="shared" si="11"/>
        <v>0</v>
      </c>
      <c r="O45" s="224" t="s">
        <v>266</v>
      </c>
      <c r="AA45" s="101"/>
      <c r="AB45" s="102"/>
      <c r="AC45" s="99"/>
      <c r="AD45" s="99"/>
      <c r="AE45" s="84"/>
      <c r="AF45" s="99"/>
      <c r="AG45" s="84"/>
      <c r="AH45" s="99"/>
      <c r="AI45" s="84"/>
      <c r="AJ45" s="129">
        <f t="shared" si="12"/>
        <v>0</v>
      </c>
      <c r="AK45" s="130">
        <f t="shared" si="13"/>
        <v>0</v>
      </c>
      <c r="AL45" s="177">
        <f t="shared" si="14"/>
        <v>0</v>
      </c>
    </row>
    <row r="46" spans="1:38" ht="12.75" customHeight="1">
      <c r="A46" s="59" t="s">
        <v>28</v>
      </c>
      <c r="B46" s="117" t="s">
        <v>324</v>
      </c>
      <c r="C46" s="178">
        <f t="shared" si="8"/>
        <v>0</v>
      </c>
      <c r="D46" s="179">
        <f t="shared" si="0"/>
        <v>0</v>
      </c>
      <c r="E46" s="180">
        <f t="shared" si="1"/>
        <v>0</v>
      </c>
      <c r="F46" s="180">
        <f t="shared" si="2"/>
        <v>0</v>
      </c>
      <c r="G46" s="181">
        <f t="shared" si="3"/>
        <v>0</v>
      </c>
      <c r="H46" s="180">
        <f t="shared" si="4"/>
        <v>0</v>
      </c>
      <c r="I46" s="181">
        <f t="shared" si="5"/>
        <v>0</v>
      </c>
      <c r="J46" s="180">
        <f t="shared" si="6"/>
        <v>0</v>
      </c>
      <c r="K46" s="181">
        <f t="shared" si="7"/>
        <v>0</v>
      </c>
      <c r="L46" s="129">
        <f t="shared" si="15"/>
        <v>0</v>
      </c>
      <c r="M46" s="130">
        <f t="shared" si="16"/>
        <v>0</v>
      </c>
      <c r="N46" s="177">
        <f t="shared" si="11"/>
        <v>0</v>
      </c>
      <c r="O46" s="224" t="s">
        <v>266</v>
      </c>
      <c r="AA46" s="101"/>
      <c r="AB46" s="102"/>
      <c r="AC46" s="99"/>
      <c r="AD46" s="99"/>
      <c r="AE46" s="84"/>
      <c r="AF46" s="99"/>
      <c r="AG46" s="84"/>
      <c r="AH46" s="99"/>
      <c r="AI46" s="84"/>
      <c r="AJ46" s="129">
        <f t="shared" si="12"/>
        <v>0</v>
      </c>
      <c r="AK46" s="130">
        <f t="shared" si="13"/>
        <v>0</v>
      </c>
      <c r="AL46" s="177">
        <f t="shared" si="14"/>
        <v>0</v>
      </c>
    </row>
    <row r="47" spans="1:38" ht="12.75" customHeight="1">
      <c r="A47" s="59" t="s">
        <v>29</v>
      </c>
      <c r="B47" s="117" t="s">
        <v>325</v>
      </c>
      <c r="C47" s="178">
        <f t="shared" si="8"/>
        <v>0</v>
      </c>
      <c r="D47" s="179">
        <f t="shared" si="0"/>
        <v>0</v>
      </c>
      <c r="E47" s="180">
        <f t="shared" si="1"/>
        <v>0</v>
      </c>
      <c r="F47" s="180">
        <f t="shared" si="2"/>
        <v>0</v>
      </c>
      <c r="G47" s="181">
        <f t="shared" si="3"/>
        <v>0</v>
      </c>
      <c r="H47" s="180">
        <f t="shared" si="4"/>
        <v>0</v>
      </c>
      <c r="I47" s="181">
        <f t="shared" si="5"/>
        <v>0</v>
      </c>
      <c r="J47" s="180">
        <f t="shared" si="6"/>
        <v>0</v>
      </c>
      <c r="K47" s="181">
        <f t="shared" si="7"/>
        <v>0</v>
      </c>
      <c r="L47" s="129">
        <f t="shared" si="15"/>
        <v>0</v>
      </c>
      <c r="M47" s="130">
        <f t="shared" si="16"/>
        <v>0</v>
      </c>
      <c r="N47" s="177">
        <f t="shared" si="11"/>
        <v>0</v>
      </c>
      <c r="O47" s="224" t="s">
        <v>266</v>
      </c>
      <c r="AA47" s="101"/>
      <c r="AB47" s="102"/>
      <c r="AC47" s="99"/>
      <c r="AD47" s="99"/>
      <c r="AE47" s="84"/>
      <c r="AF47" s="99"/>
      <c r="AG47" s="84"/>
      <c r="AH47" s="99"/>
      <c r="AI47" s="84"/>
      <c r="AJ47" s="129">
        <f t="shared" si="12"/>
        <v>0</v>
      </c>
      <c r="AK47" s="130">
        <f t="shared" si="13"/>
        <v>0</v>
      </c>
      <c r="AL47" s="177">
        <f t="shared" si="14"/>
        <v>0</v>
      </c>
    </row>
    <row r="48" spans="1:38" ht="12.75" customHeight="1">
      <c r="A48" s="59" t="s">
        <v>30</v>
      </c>
      <c r="B48" s="117" t="s">
        <v>326</v>
      </c>
      <c r="C48" s="178">
        <f t="shared" si="8"/>
        <v>0</v>
      </c>
      <c r="D48" s="179">
        <f t="shared" si="0"/>
        <v>0</v>
      </c>
      <c r="E48" s="180">
        <f t="shared" si="1"/>
        <v>0</v>
      </c>
      <c r="F48" s="180">
        <f t="shared" si="2"/>
        <v>0</v>
      </c>
      <c r="G48" s="181">
        <f t="shared" si="3"/>
        <v>0</v>
      </c>
      <c r="H48" s="180">
        <f t="shared" si="4"/>
        <v>0</v>
      </c>
      <c r="I48" s="181">
        <f t="shared" si="5"/>
        <v>0</v>
      </c>
      <c r="J48" s="180">
        <f t="shared" si="6"/>
        <v>0</v>
      </c>
      <c r="K48" s="181">
        <f t="shared" si="7"/>
        <v>0</v>
      </c>
      <c r="L48" s="129">
        <f t="shared" si="15"/>
        <v>0</v>
      </c>
      <c r="M48" s="130">
        <f t="shared" si="16"/>
        <v>0</v>
      </c>
      <c r="N48" s="177">
        <f t="shared" si="11"/>
        <v>0</v>
      </c>
      <c r="O48" s="224" t="s">
        <v>266</v>
      </c>
      <c r="AA48" s="101"/>
      <c r="AB48" s="102"/>
      <c r="AC48" s="99"/>
      <c r="AD48" s="99"/>
      <c r="AE48" s="84"/>
      <c r="AF48" s="99"/>
      <c r="AG48" s="84"/>
      <c r="AH48" s="99"/>
      <c r="AI48" s="84"/>
      <c r="AJ48" s="129">
        <f t="shared" si="12"/>
        <v>0</v>
      </c>
      <c r="AK48" s="130">
        <f t="shared" si="13"/>
        <v>0</v>
      </c>
      <c r="AL48" s="177">
        <f t="shared" si="14"/>
        <v>0</v>
      </c>
    </row>
    <row r="49" spans="1:38" ht="12.75" customHeight="1">
      <c r="A49" s="59" t="s">
        <v>327</v>
      </c>
      <c r="B49" s="118" t="s">
        <v>328</v>
      </c>
      <c r="C49" s="178">
        <f t="shared" si="8"/>
        <v>1</v>
      </c>
      <c r="D49" s="179">
        <f t="shared" si="0"/>
        <v>5</v>
      </c>
      <c r="E49" s="180">
        <f t="shared" si="1"/>
        <v>11</v>
      </c>
      <c r="F49" s="180">
        <f t="shared" si="2"/>
        <v>1</v>
      </c>
      <c r="G49" s="181">
        <f t="shared" si="3"/>
        <v>5</v>
      </c>
      <c r="H49" s="180">
        <f t="shared" si="4"/>
        <v>0</v>
      </c>
      <c r="I49" s="181">
        <f t="shared" si="5"/>
        <v>0</v>
      </c>
      <c r="J49" s="180">
        <f t="shared" si="6"/>
        <v>0</v>
      </c>
      <c r="K49" s="181">
        <f t="shared" si="7"/>
        <v>0</v>
      </c>
      <c r="L49" s="129">
        <f t="shared" si="15"/>
        <v>1</v>
      </c>
      <c r="M49" s="130">
        <f t="shared" si="16"/>
        <v>5</v>
      </c>
      <c r="N49" s="177">
        <f t="shared" si="11"/>
        <v>1</v>
      </c>
      <c r="O49" s="224" t="s">
        <v>266</v>
      </c>
      <c r="AA49" s="101">
        <v>1</v>
      </c>
      <c r="AB49" s="102">
        <v>5</v>
      </c>
      <c r="AC49" s="99">
        <v>11</v>
      </c>
      <c r="AD49" s="99">
        <v>1</v>
      </c>
      <c r="AE49" s="84">
        <v>5</v>
      </c>
      <c r="AF49" s="99"/>
      <c r="AG49" s="84"/>
      <c r="AH49" s="99"/>
      <c r="AI49" s="84"/>
      <c r="AJ49" s="129">
        <f t="shared" si="12"/>
        <v>1</v>
      </c>
      <c r="AK49" s="130">
        <f t="shared" si="13"/>
        <v>5</v>
      </c>
      <c r="AL49" s="177">
        <f t="shared" si="14"/>
        <v>1</v>
      </c>
    </row>
    <row r="50" spans="1:38" ht="12.75" customHeight="1">
      <c r="A50" s="59" t="s">
        <v>329</v>
      </c>
      <c r="B50" s="118" t="s">
        <v>330</v>
      </c>
      <c r="C50" s="184">
        <f t="shared" si="8"/>
        <v>0</v>
      </c>
      <c r="D50" s="185">
        <f t="shared" si="0"/>
        <v>0</v>
      </c>
      <c r="E50" s="180">
        <f t="shared" si="1"/>
        <v>0</v>
      </c>
      <c r="F50" s="180">
        <f t="shared" si="2"/>
        <v>0</v>
      </c>
      <c r="G50" s="181">
        <f t="shared" si="3"/>
        <v>0</v>
      </c>
      <c r="H50" s="180">
        <f t="shared" si="4"/>
        <v>0</v>
      </c>
      <c r="I50" s="181">
        <f t="shared" si="5"/>
        <v>0</v>
      </c>
      <c r="J50" s="180">
        <f t="shared" si="6"/>
        <v>0</v>
      </c>
      <c r="K50" s="181">
        <f t="shared" si="7"/>
        <v>0</v>
      </c>
      <c r="L50" s="129">
        <f t="shared" si="15"/>
        <v>0</v>
      </c>
      <c r="M50" s="130">
        <f t="shared" si="16"/>
        <v>0</v>
      </c>
      <c r="N50" s="177">
        <f t="shared" si="11"/>
        <v>0</v>
      </c>
      <c r="O50" s="224" t="s">
        <v>266</v>
      </c>
      <c r="AA50" s="104"/>
      <c r="AB50" s="105"/>
      <c r="AC50" s="99"/>
      <c r="AD50" s="99"/>
      <c r="AE50" s="84"/>
      <c r="AF50" s="99"/>
      <c r="AG50" s="84"/>
      <c r="AH50" s="99"/>
      <c r="AI50" s="84"/>
      <c r="AJ50" s="129">
        <f t="shared" si="12"/>
        <v>0</v>
      </c>
      <c r="AK50" s="130">
        <f t="shared" si="13"/>
        <v>0</v>
      </c>
      <c r="AL50" s="177">
        <f t="shared" si="14"/>
        <v>0</v>
      </c>
    </row>
    <row r="51" spans="1:38" ht="12.75" customHeight="1">
      <c r="A51" s="59" t="s">
        <v>90</v>
      </c>
      <c r="B51" s="117" t="s">
        <v>331</v>
      </c>
      <c r="C51" s="184">
        <f t="shared" si="8"/>
        <v>0</v>
      </c>
      <c r="D51" s="186">
        <f t="shared" si="0"/>
        <v>0</v>
      </c>
      <c r="E51" s="180">
        <f t="shared" si="1"/>
        <v>0</v>
      </c>
      <c r="F51" s="180">
        <f t="shared" si="2"/>
        <v>0</v>
      </c>
      <c r="G51" s="181">
        <f t="shared" si="3"/>
        <v>0</v>
      </c>
      <c r="H51" s="180">
        <f t="shared" si="4"/>
        <v>0</v>
      </c>
      <c r="I51" s="181">
        <f t="shared" si="5"/>
        <v>0</v>
      </c>
      <c r="J51" s="180">
        <f t="shared" si="6"/>
        <v>0</v>
      </c>
      <c r="K51" s="182">
        <f t="shared" si="7"/>
        <v>0</v>
      </c>
      <c r="L51" s="129">
        <f t="shared" si="15"/>
        <v>0</v>
      </c>
      <c r="M51" s="130">
        <f t="shared" si="16"/>
        <v>0</v>
      </c>
      <c r="N51" s="177">
        <f t="shared" si="11"/>
        <v>0</v>
      </c>
      <c r="O51" s="224" t="s">
        <v>266</v>
      </c>
      <c r="AA51" s="104"/>
      <c r="AB51" s="106"/>
      <c r="AC51" s="99"/>
      <c r="AD51" s="99"/>
      <c r="AE51" s="84"/>
      <c r="AF51" s="99"/>
      <c r="AG51" s="84"/>
      <c r="AH51" s="99"/>
      <c r="AI51" s="85"/>
      <c r="AJ51" s="129">
        <f t="shared" si="12"/>
        <v>0</v>
      </c>
      <c r="AK51" s="130">
        <f t="shared" si="13"/>
        <v>0</v>
      </c>
      <c r="AL51" s="177">
        <f t="shared" si="14"/>
        <v>0</v>
      </c>
    </row>
    <row r="52" spans="1:38" ht="12.75" customHeight="1">
      <c r="A52" s="59" t="s">
        <v>31</v>
      </c>
      <c r="B52" s="117" t="s">
        <v>332</v>
      </c>
      <c r="C52" s="184">
        <f t="shared" si="8"/>
        <v>0</v>
      </c>
      <c r="D52" s="186">
        <f t="shared" si="0"/>
        <v>0</v>
      </c>
      <c r="E52" s="187">
        <f t="shared" si="1"/>
        <v>0</v>
      </c>
      <c r="F52" s="180">
        <f t="shared" si="2"/>
        <v>0</v>
      </c>
      <c r="G52" s="181">
        <f t="shared" si="3"/>
        <v>0</v>
      </c>
      <c r="H52" s="180">
        <f t="shared" si="4"/>
        <v>0</v>
      </c>
      <c r="I52" s="181">
        <f t="shared" si="5"/>
        <v>0</v>
      </c>
      <c r="J52" s="180">
        <f t="shared" si="6"/>
        <v>0</v>
      </c>
      <c r="K52" s="182">
        <f t="shared" si="7"/>
        <v>0</v>
      </c>
      <c r="L52" s="129">
        <f t="shared" si="15"/>
        <v>0</v>
      </c>
      <c r="M52" s="130">
        <f t="shared" si="16"/>
        <v>0</v>
      </c>
      <c r="N52" s="177">
        <f t="shared" si="11"/>
        <v>0</v>
      </c>
      <c r="O52" s="224" t="s">
        <v>266</v>
      </c>
      <c r="AA52" s="104"/>
      <c r="AB52" s="106"/>
      <c r="AC52" s="107"/>
      <c r="AD52" s="99"/>
      <c r="AE52" s="84"/>
      <c r="AF52" s="99"/>
      <c r="AG52" s="84"/>
      <c r="AH52" s="99"/>
      <c r="AI52" s="85"/>
      <c r="AJ52" s="129">
        <f t="shared" si="12"/>
        <v>0</v>
      </c>
      <c r="AK52" s="130">
        <f t="shared" si="13"/>
        <v>0</v>
      </c>
      <c r="AL52" s="177">
        <f t="shared" si="14"/>
        <v>0</v>
      </c>
    </row>
    <row r="53" spans="1:38" ht="12.75" customHeight="1">
      <c r="A53" s="59" t="s">
        <v>32</v>
      </c>
      <c r="B53" s="117" t="s">
        <v>333</v>
      </c>
      <c r="C53" s="184">
        <f t="shared" si="8"/>
        <v>0</v>
      </c>
      <c r="D53" s="186">
        <f t="shared" si="0"/>
        <v>0</v>
      </c>
      <c r="E53" s="180">
        <f t="shared" si="1"/>
        <v>0</v>
      </c>
      <c r="F53" s="180">
        <f t="shared" si="2"/>
        <v>0</v>
      </c>
      <c r="G53" s="181">
        <f t="shared" si="3"/>
        <v>0</v>
      </c>
      <c r="H53" s="180">
        <f t="shared" si="4"/>
        <v>0</v>
      </c>
      <c r="I53" s="181">
        <f t="shared" si="5"/>
        <v>0</v>
      </c>
      <c r="J53" s="180">
        <f t="shared" si="6"/>
        <v>0</v>
      </c>
      <c r="K53" s="182">
        <f t="shared" si="7"/>
        <v>0</v>
      </c>
      <c r="L53" s="129">
        <f t="shared" si="15"/>
        <v>0</v>
      </c>
      <c r="M53" s="130">
        <f t="shared" si="16"/>
        <v>0</v>
      </c>
      <c r="N53" s="177">
        <f t="shared" si="11"/>
        <v>0</v>
      </c>
      <c r="O53" s="224" t="s">
        <v>266</v>
      </c>
      <c r="AA53" s="104"/>
      <c r="AB53" s="106"/>
      <c r="AC53" s="99"/>
      <c r="AD53" s="99"/>
      <c r="AE53" s="84"/>
      <c r="AF53" s="99"/>
      <c r="AG53" s="84"/>
      <c r="AH53" s="99"/>
      <c r="AI53" s="85"/>
      <c r="AJ53" s="129">
        <f t="shared" si="12"/>
        <v>0</v>
      </c>
      <c r="AK53" s="130">
        <f t="shared" si="13"/>
        <v>0</v>
      </c>
      <c r="AL53" s="177">
        <f t="shared" si="14"/>
        <v>0</v>
      </c>
    </row>
    <row r="54" spans="1:38" ht="12.75" customHeight="1">
      <c r="A54" s="59" t="s">
        <v>33</v>
      </c>
      <c r="B54" s="117" t="s">
        <v>334</v>
      </c>
      <c r="C54" s="184">
        <f t="shared" si="8"/>
        <v>1</v>
      </c>
      <c r="D54" s="186">
        <f t="shared" si="0"/>
        <v>1</v>
      </c>
      <c r="E54" s="180">
        <f t="shared" si="1"/>
        <v>1</v>
      </c>
      <c r="F54" s="180">
        <f t="shared" si="2"/>
        <v>0</v>
      </c>
      <c r="G54" s="181">
        <f t="shared" si="3"/>
        <v>1</v>
      </c>
      <c r="H54" s="180">
        <f t="shared" si="4"/>
        <v>0</v>
      </c>
      <c r="I54" s="181">
        <f t="shared" si="5"/>
        <v>0</v>
      </c>
      <c r="J54" s="180">
        <f t="shared" si="6"/>
        <v>0</v>
      </c>
      <c r="K54" s="182">
        <f t="shared" si="7"/>
        <v>0</v>
      </c>
      <c r="L54" s="129">
        <f t="shared" si="15"/>
        <v>0</v>
      </c>
      <c r="M54" s="130">
        <f t="shared" si="16"/>
        <v>1</v>
      </c>
      <c r="N54" s="177">
        <f t="shared" si="11"/>
        <v>1</v>
      </c>
      <c r="O54" s="224" t="s">
        <v>266</v>
      </c>
      <c r="AA54" s="104">
        <v>1</v>
      </c>
      <c r="AB54" s="106">
        <v>1</v>
      </c>
      <c r="AC54" s="99">
        <v>1</v>
      </c>
      <c r="AD54" s="99"/>
      <c r="AE54" s="84">
        <v>1</v>
      </c>
      <c r="AF54" s="99"/>
      <c r="AG54" s="84"/>
      <c r="AH54" s="99"/>
      <c r="AI54" s="85"/>
      <c r="AJ54" s="129">
        <f t="shared" si="12"/>
        <v>0</v>
      </c>
      <c r="AK54" s="130">
        <f t="shared" si="13"/>
        <v>1</v>
      </c>
      <c r="AL54" s="177">
        <f t="shared" si="14"/>
        <v>1</v>
      </c>
    </row>
    <row r="55" spans="1:38" ht="12.75" customHeight="1">
      <c r="A55" s="59" t="s">
        <v>34</v>
      </c>
      <c r="B55" s="117" t="s">
        <v>335</v>
      </c>
      <c r="C55" s="184">
        <f t="shared" si="8"/>
        <v>0</v>
      </c>
      <c r="D55" s="186">
        <f t="shared" si="0"/>
        <v>0</v>
      </c>
      <c r="E55" s="180">
        <f t="shared" si="1"/>
        <v>0</v>
      </c>
      <c r="F55" s="180">
        <f t="shared" si="2"/>
        <v>0</v>
      </c>
      <c r="G55" s="181">
        <f t="shared" si="3"/>
        <v>0</v>
      </c>
      <c r="H55" s="180">
        <f t="shared" si="4"/>
        <v>0</v>
      </c>
      <c r="I55" s="181">
        <f t="shared" si="5"/>
        <v>0</v>
      </c>
      <c r="J55" s="180">
        <f t="shared" si="6"/>
        <v>0</v>
      </c>
      <c r="K55" s="182">
        <f t="shared" si="7"/>
        <v>0</v>
      </c>
      <c r="L55" s="129">
        <f t="shared" si="15"/>
        <v>0</v>
      </c>
      <c r="M55" s="130">
        <f t="shared" si="16"/>
        <v>0</v>
      </c>
      <c r="N55" s="177">
        <f t="shared" si="11"/>
        <v>0</v>
      </c>
      <c r="O55" s="224" t="s">
        <v>266</v>
      </c>
      <c r="AA55" s="104"/>
      <c r="AB55" s="106"/>
      <c r="AC55" s="99"/>
      <c r="AD55" s="99"/>
      <c r="AE55" s="84"/>
      <c r="AF55" s="99"/>
      <c r="AG55" s="84"/>
      <c r="AH55" s="99"/>
      <c r="AI55" s="85"/>
      <c r="AJ55" s="129">
        <f t="shared" si="12"/>
        <v>0</v>
      </c>
      <c r="AK55" s="130">
        <f t="shared" si="13"/>
        <v>0</v>
      </c>
      <c r="AL55" s="177">
        <f t="shared" si="14"/>
        <v>0</v>
      </c>
    </row>
    <row r="56" spans="1:38" ht="12.75" customHeight="1">
      <c r="A56" s="59" t="s">
        <v>336</v>
      </c>
      <c r="B56" s="117" t="s">
        <v>337</v>
      </c>
      <c r="C56" s="184">
        <f t="shared" si="8"/>
        <v>1</v>
      </c>
      <c r="D56" s="186">
        <f t="shared" si="0"/>
        <v>8</v>
      </c>
      <c r="E56" s="180">
        <f t="shared" si="1"/>
        <v>10</v>
      </c>
      <c r="F56" s="180">
        <f t="shared" si="2"/>
        <v>2</v>
      </c>
      <c r="G56" s="181">
        <f t="shared" si="3"/>
        <v>7</v>
      </c>
      <c r="H56" s="180">
        <f t="shared" si="4"/>
        <v>0</v>
      </c>
      <c r="I56" s="181">
        <f t="shared" si="5"/>
        <v>0</v>
      </c>
      <c r="J56" s="180">
        <f t="shared" si="6"/>
        <v>0</v>
      </c>
      <c r="K56" s="182">
        <f t="shared" si="7"/>
        <v>1</v>
      </c>
      <c r="L56" s="129">
        <f t="shared" si="15"/>
        <v>2</v>
      </c>
      <c r="M56" s="130">
        <f t="shared" si="16"/>
        <v>8</v>
      </c>
      <c r="N56" s="177">
        <f t="shared" si="11"/>
        <v>1</v>
      </c>
      <c r="O56" s="224" t="s">
        <v>266</v>
      </c>
      <c r="AA56" s="104">
        <v>1</v>
      </c>
      <c r="AB56" s="106">
        <v>8</v>
      </c>
      <c r="AC56" s="99">
        <v>10</v>
      </c>
      <c r="AD56" s="99">
        <v>2</v>
      </c>
      <c r="AE56" s="84">
        <v>7</v>
      </c>
      <c r="AF56" s="99"/>
      <c r="AG56" s="84"/>
      <c r="AH56" s="99"/>
      <c r="AI56" s="85">
        <v>1</v>
      </c>
      <c r="AJ56" s="129">
        <f t="shared" si="12"/>
        <v>2</v>
      </c>
      <c r="AK56" s="130">
        <f t="shared" si="13"/>
        <v>8</v>
      </c>
      <c r="AL56" s="177">
        <f t="shared" si="14"/>
        <v>1</v>
      </c>
    </row>
    <row r="57" spans="1:38" ht="12.75" customHeight="1">
      <c r="A57" s="59" t="s">
        <v>338</v>
      </c>
      <c r="B57" s="117" t="s">
        <v>339</v>
      </c>
      <c r="C57" s="184">
        <f t="shared" si="8"/>
        <v>0</v>
      </c>
      <c r="D57" s="186">
        <f t="shared" si="0"/>
        <v>0</v>
      </c>
      <c r="E57" s="180">
        <f t="shared" si="1"/>
        <v>0</v>
      </c>
      <c r="F57" s="180">
        <f t="shared" si="2"/>
        <v>0</v>
      </c>
      <c r="G57" s="181">
        <f t="shared" si="3"/>
        <v>0</v>
      </c>
      <c r="H57" s="180">
        <f t="shared" si="4"/>
        <v>0</v>
      </c>
      <c r="I57" s="181">
        <f t="shared" si="5"/>
        <v>0</v>
      </c>
      <c r="J57" s="180">
        <f t="shared" si="6"/>
        <v>0</v>
      </c>
      <c r="K57" s="182">
        <f t="shared" si="7"/>
        <v>0</v>
      </c>
      <c r="L57" s="129">
        <f t="shared" si="15"/>
        <v>0</v>
      </c>
      <c r="M57" s="130">
        <f t="shared" si="16"/>
        <v>0</v>
      </c>
      <c r="N57" s="177">
        <f t="shared" si="11"/>
        <v>0</v>
      </c>
      <c r="O57" s="224" t="s">
        <v>266</v>
      </c>
      <c r="AA57" s="104"/>
      <c r="AB57" s="106"/>
      <c r="AC57" s="99"/>
      <c r="AD57" s="99"/>
      <c r="AE57" s="84"/>
      <c r="AF57" s="99"/>
      <c r="AG57" s="84"/>
      <c r="AH57" s="99"/>
      <c r="AI57" s="85"/>
      <c r="AJ57" s="129">
        <f t="shared" si="12"/>
        <v>0</v>
      </c>
      <c r="AK57" s="130">
        <f t="shared" si="13"/>
        <v>0</v>
      </c>
      <c r="AL57" s="177">
        <f t="shared" si="14"/>
        <v>0</v>
      </c>
    </row>
    <row r="58" spans="1:38" ht="12.75" customHeight="1">
      <c r="A58" s="59" t="s">
        <v>91</v>
      </c>
      <c r="B58" s="117" t="s">
        <v>340</v>
      </c>
      <c r="C58" s="184">
        <f t="shared" si="8"/>
        <v>0</v>
      </c>
      <c r="D58" s="186">
        <f t="shared" si="0"/>
        <v>0</v>
      </c>
      <c r="E58" s="180">
        <f t="shared" si="1"/>
        <v>0</v>
      </c>
      <c r="F58" s="180">
        <f t="shared" si="2"/>
        <v>0</v>
      </c>
      <c r="G58" s="181">
        <f t="shared" si="3"/>
        <v>0</v>
      </c>
      <c r="H58" s="180">
        <f t="shared" si="4"/>
        <v>0</v>
      </c>
      <c r="I58" s="181">
        <f t="shared" si="5"/>
        <v>0</v>
      </c>
      <c r="J58" s="180">
        <f t="shared" si="6"/>
        <v>0</v>
      </c>
      <c r="K58" s="182">
        <f t="shared" si="7"/>
        <v>0</v>
      </c>
      <c r="L58" s="129">
        <f t="shared" si="15"/>
        <v>0</v>
      </c>
      <c r="M58" s="130">
        <f t="shared" si="16"/>
        <v>0</v>
      </c>
      <c r="N58" s="177">
        <f t="shared" si="11"/>
        <v>0</v>
      </c>
      <c r="O58" s="224" t="s">
        <v>266</v>
      </c>
      <c r="AA58" s="104"/>
      <c r="AB58" s="106"/>
      <c r="AC58" s="99"/>
      <c r="AD58" s="99"/>
      <c r="AE58" s="84"/>
      <c r="AF58" s="99"/>
      <c r="AG58" s="84"/>
      <c r="AH58" s="99"/>
      <c r="AI58" s="85"/>
      <c r="AJ58" s="129">
        <f t="shared" si="12"/>
        <v>0</v>
      </c>
      <c r="AK58" s="130">
        <f t="shared" si="13"/>
        <v>0</v>
      </c>
      <c r="AL58" s="177">
        <f t="shared" si="14"/>
        <v>0</v>
      </c>
    </row>
    <row r="59" spans="1:38" ht="12.75" customHeight="1">
      <c r="A59" s="59" t="s">
        <v>35</v>
      </c>
      <c r="B59" s="117" t="s">
        <v>341</v>
      </c>
      <c r="C59" s="184">
        <f t="shared" si="8"/>
        <v>1</v>
      </c>
      <c r="D59" s="186">
        <f t="shared" si="0"/>
        <v>0</v>
      </c>
      <c r="E59" s="180">
        <f t="shared" si="1"/>
        <v>1</v>
      </c>
      <c r="F59" s="180">
        <f t="shared" si="2"/>
        <v>1</v>
      </c>
      <c r="G59" s="181">
        <f t="shared" si="3"/>
        <v>0</v>
      </c>
      <c r="H59" s="180">
        <f t="shared" si="4"/>
        <v>0</v>
      </c>
      <c r="I59" s="181">
        <f t="shared" si="5"/>
        <v>0</v>
      </c>
      <c r="J59" s="180">
        <f t="shared" si="6"/>
        <v>0</v>
      </c>
      <c r="K59" s="182">
        <f t="shared" si="7"/>
        <v>0</v>
      </c>
      <c r="L59" s="129">
        <f t="shared" si="15"/>
        <v>1</v>
      </c>
      <c r="M59" s="130">
        <f t="shared" si="16"/>
        <v>0</v>
      </c>
      <c r="N59" s="177">
        <f t="shared" si="11"/>
        <v>1</v>
      </c>
      <c r="O59" s="224" t="s">
        <v>266</v>
      </c>
      <c r="AA59" s="104">
        <v>1</v>
      </c>
      <c r="AB59" s="106"/>
      <c r="AC59" s="99">
        <v>1</v>
      </c>
      <c r="AD59" s="99">
        <v>1</v>
      </c>
      <c r="AE59" s="84"/>
      <c r="AF59" s="99"/>
      <c r="AG59" s="84"/>
      <c r="AH59" s="99"/>
      <c r="AI59" s="85"/>
      <c r="AJ59" s="129">
        <f t="shared" si="12"/>
        <v>1</v>
      </c>
      <c r="AK59" s="130">
        <f t="shared" si="13"/>
        <v>0</v>
      </c>
      <c r="AL59" s="177">
        <f t="shared" si="14"/>
        <v>1</v>
      </c>
    </row>
    <row r="60" spans="1:38" ht="12.75" customHeight="1">
      <c r="A60" s="59" t="s">
        <v>36</v>
      </c>
      <c r="B60" s="117" t="s">
        <v>342</v>
      </c>
      <c r="C60" s="184">
        <f t="shared" si="8"/>
        <v>0</v>
      </c>
      <c r="D60" s="186">
        <f t="shared" si="0"/>
        <v>0</v>
      </c>
      <c r="E60" s="180">
        <f t="shared" si="1"/>
        <v>0</v>
      </c>
      <c r="F60" s="180">
        <f t="shared" si="2"/>
        <v>0</v>
      </c>
      <c r="G60" s="181">
        <f t="shared" si="3"/>
        <v>0</v>
      </c>
      <c r="H60" s="180">
        <f t="shared" si="4"/>
        <v>0</v>
      </c>
      <c r="I60" s="181">
        <f t="shared" si="5"/>
        <v>0</v>
      </c>
      <c r="J60" s="180">
        <f t="shared" si="6"/>
        <v>0</v>
      </c>
      <c r="K60" s="182">
        <f t="shared" si="7"/>
        <v>0</v>
      </c>
      <c r="L60" s="129">
        <f t="shared" si="15"/>
        <v>0</v>
      </c>
      <c r="M60" s="130">
        <f t="shared" si="16"/>
        <v>0</v>
      </c>
      <c r="N60" s="177">
        <f t="shared" si="11"/>
        <v>0</v>
      </c>
      <c r="O60" s="224" t="s">
        <v>266</v>
      </c>
      <c r="AA60" s="104"/>
      <c r="AB60" s="106"/>
      <c r="AC60" s="99"/>
      <c r="AD60" s="99"/>
      <c r="AE60" s="84"/>
      <c r="AF60" s="99"/>
      <c r="AG60" s="84"/>
      <c r="AH60" s="99"/>
      <c r="AI60" s="85"/>
      <c r="AJ60" s="129">
        <f t="shared" si="12"/>
        <v>0</v>
      </c>
      <c r="AK60" s="130">
        <f t="shared" si="13"/>
        <v>0</v>
      </c>
      <c r="AL60" s="177">
        <f t="shared" si="14"/>
        <v>0</v>
      </c>
    </row>
    <row r="61" spans="1:38" ht="12.75" customHeight="1">
      <c r="A61" s="59" t="s">
        <v>37</v>
      </c>
      <c r="B61" s="117" t="s">
        <v>343</v>
      </c>
      <c r="C61" s="184">
        <f t="shared" si="8"/>
        <v>0</v>
      </c>
      <c r="D61" s="186">
        <f t="shared" si="0"/>
        <v>0</v>
      </c>
      <c r="E61" s="180">
        <f t="shared" si="1"/>
        <v>2</v>
      </c>
      <c r="F61" s="180">
        <f t="shared" si="2"/>
        <v>0</v>
      </c>
      <c r="G61" s="181">
        <f t="shared" si="3"/>
        <v>0</v>
      </c>
      <c r="H61" s="180">
        <f t="shared" si="4"/>
        <v>0</v>
      </c>
      <c r="I61" s="181">
        <f t="shared" si="5"/>
        <v>0</v>
      </c>
      <c r="J61" s="180">
        <f t="shared" si="6"/>
        <v>0</v>
      </c>
      <c r="K61" s="182">
        <f t="shared" si="7"/>
        <v>0</v>
      </c>
      <c r="L61" s="129">
        <f t="shared" si="15"/>
        <v>0</v>
      </c>
      <c r="M61" s="130">
        <f t="shared" si="16"/>
        <v>0</v>
      </c>
      <c r="N61" s="177">
        <f t="shared" si="11"/>
        <v>0</v>
      </c>
      <c r="O61" s="224" t="s">
        <v>266</v>
      </c>
      <c r="AA61" s="104"/>
      <c r="AB61" s="106"/>
      <c r="AC61" s="99">
        <v>2</v>
      </c>
      <c r="AD61" s="99"/>
      <c r="AE61" s="84"/>
      <c r="AF61" s="99"/>
      <c r="AG61" s="84"/>
      <c r="AH61" s="99"/>
      <c r="AI61" s="85"/>
      <c r="AJ61" s="129">
        <f t="shared" si="12"/>
        <v>0</v>
      </c>
      <c r="AK61" s="130">
        <f t="shared" si="13"/>
        <v>0</v>
      </c>
      <c r="AL61" s="177">
        <f t="shared" si="14"/>
        <v>0</v>
      </c>
    </row>
    <row r="62" spans="1:38" ht="12.75" customHeight="1">
      <c r="A62" s="59" t="s">
        <v>38</v>
      </c>
      <c r="B62" s="117" t="s">
        <v>344</v>
      </c>
      <c r="C62" s="184">
        <f t="shared" si="8"/>
        <v>0</v>
      </c>
      <c r="D62" s="186">
        <f t="shared" si="0"/>
        <v>0</v>
      </c>
      <c r="E62" s="180">
        <f t="shared" si="1"/>
        <v>0</v>
      </c>
      <c r="F62" s="180">
        <f t="shared" si="2"/>
        <v>0</v>
      </c>
      <c r="G62" s="181">
        <f t="shared" si="3"/>
        <v>0</v>
      </c>
      <c r="H62" s="180">
        <f t="shared" si="4"/>
        <v>0</v>
      </c>
      <c r="I62" s="181">
        <f t="shared" si="5"/>
        <v>0</v>
      </c>
      <c r="J62" s="180">
        <f t="shared" si="6"/>
        <v>0</v>
      </c>
      <c r="K62" s="182">
        <f t="shared" si="7"/>
        <v>0</v>
      </c>
      <c r="L62" s="129">
        <f t="shared" si="15"/>
        <v>0</v>
      </c>
      <c r="M62" s="130">
        <f t="shared" si="16"/>
        <v>0</v>
      </c>
      <c r="N62" s="177">
        <f t="shared" si="11"/>
        <v>0</v>
      </c>
      <c r="O62" s="224" t="s">
        <v>266</v>
      </c>
      <c r="AA62" s="104"/>
      <c r="AB62" s="106"/>
      <c r="AC62" s="99"/>
      <c r="AD62" s="99"/>
      <c r="AE62" s="84"/>
      <c r="AF62" s="99"/>
      <c r="AG62" s="84"/>
      <c r="AH62" s="99"/>
      <c r="AI62" s="85"/>
      <c r="AJ62" s="129">
        <f t="shared" si="12"/>
        <v>0</v>
      </c>
      <c r="AK62" s="130">
        <f t="shared" si="13"/>
        <v>0</v>
      </c>
      <c r="AL62" s="177">
        <f t="shared" si="14"/>
        <v>0</v>
      </c>
    </row>
    <row r="63" spans="1:38" ht="12.75" customHeight="1">
      <c r="A63" s="59" t="s">
        <v>345</v>
      </c>
      <c r="B63" s="117" t="s">
        <v>346</v>
      </c>
      <c r="C63" s="184">
        <f t="shared" si="8"/>
        <v>17</v>
      </c>
      <c r="D63" s="186">
        <f t="shared" si="0"/>
        <v>65</v>
      </c>
      <c r="E63" s="180">
        <f t="shared" si="1"/>
        <v>106</v>
      </c>
      <c r="F63" s="180">
        <f t="shared" si="2"/>
        <v>18</v>
      </c>
      <c r="G63" s="181">
        <f t="shared" si="3"/>
        <v>57</v>
      </c>
      <c r="H63" s="180">
        <f t="shared" si="4"/>
        <v>0</v>
      </c>
      <c r="I63" s="181">
        <f t="shared" si="5"/>
        <v>1</v>
      </c>
      <c r="J63" s="180">
        <f t="shared" si="6"/>
        <v>0</v>
      </c>
      <c r="K63" s="182">
        <f t="shared" si="7"/>
        <v>10</v>
      </c>
      <c r="L63" s="129">
        <f t="shared" si="15"/>
        <v>18</v>
      </c>
      <c r="M63" s="130">
        <f t="shared" si="16"/>
        <v>68</v>
      </c>
      <c r="N63" s="177">
        <f t="shared" si="11"/>
        <v>1</v>
      </c>
      <c r="O63" s="224" t="s">
        <v>266</v>
      </c>
      <c r="AA63" s="104">
        <v>17</v>
      </c>
      <c r="AB63" s="106">
        <v>65</v>
      </c>
      <c r="AC63" s="99">
        <v>106</v>
      </c>
      <c r="AD63" s="99">
        <v>18</v>
      </c>
      <c r="AE63" s="84">
        <v>57</v>
      </c>
      <c r="AF63" s="99"/>
      <c r="AG63" s="84">
        <v>1</v>
      </c>
      <c r="AH63" s="99"/>
      <c r="AI63" s="85">
        <v>10</v>
      </c>
      <c r="AJ63" s="129">
        <f t="shared" si="12"/>
        <v>18</v>
      </c>
      <c r="AK63" s="130">
        <f t="shared" si="13"/>
        <v>68</v>
      </c>
      <c r="AL63" s="177">
        <f t="shared" si="14"/>
        <v>1</v>
      </c>
    </row>
    <row r="64" spans="1:38" ht="12.75" customHeight="1">
      <c r="A64" s="59" t="s">
        <v>347</v>
      </c>
      <c r="B64" s="117" t="s">
        <v>348</v>
      </c>
      <c r="C64" s="184">
        <f t="shared" si="8"/>
        <v>1</v>
      </c>
      <c r="D64" s="186">
        <f t="shared" si="0"/>
        <v>4</v>
      </c>
      <c r="E64" s="180">
        <f t="shared" si="1"/>
        <v>2</v>
      </c>
      <c r="F64" s="180">
        <f t="shared" si="2"/>
        <v>0</v>
      </c>
      <c r="G64" s="181">
        <f t="shared" si="3"/>
        <v>2</v>
      </c>
      <c r="H64" s="180">
        <f t="shared" si="4"/>
        <v>0</v>
      </c>
      <c r="I64" s="181">
        <f t="shared" si="5"/>
        <v>0</v>
      </c>
      <c r="J64" s="180">
        <f t="shared" si="6"/>
        <v>0</v>
      </c>
      <c r="K64" s="182">
        <f t="shared" si="7"/>
        <v>0</v>
      </c>
      <c r="L64" s="129">
        <f t="shared" si="15"/>
        <v>0</v>
      </c>
      <c r="M64" s="130">
        <f t="shared" si="16"/>
        <v>2</v>
      </c>
      <c r="N64" s="177">
        <f t="shared" si="11"/>
        <v>1</v>
      </c>
      <c r="O64" s="224" t="s">
        <v>266</v>
      </c>
      <c r="AA64" s="104">
        <v>1</v>
      </c>
      <c r="AB64" s="106">
        <v>4</v>
      </c>
      <c r="AC64" s="99">
        <v>2</v>
      </c>
      <c r="AD64" s="99"/>
      <c r="AE64" s="84">
        <v>2</v>
      </c>
      <c r="AF64" s="99"/>
      <c r="AG64" s="84"/>
      <c r="AH64" s="99"/>
      <c r="AI64" s="85"/>
      <c r="AJ64" s="129">
        <f t="shared" si="12"/>
        <v>0</v>
      </c>
      <c r="AK64" s="130">
        <f t="shared" si="13"/>
        <v>2</v>
      </c>
      <c r="AL64" s="177">
        <f t="shared" si="14"/>
        <v>1</v>
      </c>
    </row>
    <row r="65" spans="1:38" ht="12.75" customHeight="1">
      <c r="A65" s="59" t="s">
        <v>92</v>
      </c>
      <c r="B65" s="117" t="s">
        <v>349</v>
      </c>
      <c r="C65" s="184">
        <f t="shared" si="8"/>
        <v>1</v>
      </c>
      <c r="D65" s="186">
        <f t="shared" si="0"/>
        <v>0</v>
      </c>
      <c r="E65" s="180">
        <f t="shared" si="1"/>
        <v>1</v>
      </c>
      <c r="F65" s="180">
        <f t="shared" si="2"/>
        <v>1</v>
      </c>
      <c r="G65" s="181">
        <f t="shared" si="3"/>
        <v>0</v>
      </c>
      <c r="H65" s="180">
        <f t="shared" si="4"/>
        <v>0</v>
      </c>
      <c r="I65" s="181">
        <f t="shared" si="5"/>
        <v>0</v>
      </c>
      <c r="J65" s="180">
        <f t="shared" si="6"/>
        <v>0</v>
      </c>
      <c r="K65" s="182">
        <f t="shared" si="7"/>
        <v>0</v>
      </c>
      <c r="L65" s="129">
        <f t="shared" si="15"/>
        <v>1</v>
      </c>
      <c r="M65" s="130">
        <f t="shared" si="16"/>
        <v>0</v>
      </c>
      <c r="N65" s="177">
        <f t="shared" si="11"/>
        <v>1</v>
      </c>
      <c r="O65" s="224" t="s">
        <v>266</v>
      </c>
      <c r="AA65" s="104">
        <v>1</v>
      </c>
      <c r="AB65" s="106"/>
      <c r="AC65" s="99">
        <v>1</v>
      </c>
      <c r="AD65" s="99">
        <v>1</v>
      </c>
      <c r="AE65" s="84"/>
      <c r="AF65" s="99"/>
      <c r="AG65" s="84"/>
      <c r="AH65" s="99"/>
      <c r="AI65" s="85"/>
      <c r="AJ65" s="129">
        <f t="shared" si="12"/>
        <v>1</v>
      </c>
      <c r="AK65" s="130">
        <f t="shared" si="13"/>
        <v>0</v>
      </c>
      <c r="AL65" s="177">
        <f t="shared" si="14"/>
        <v>1</v>
      </c>
    </row>
    <row r="66" spans="1:38" ht="12.75" customHeight="1">
      <c r="A66" s="59" t="s">
        <v>126</v>
      </c>
      <c r="B66" s="117" t="s">
        <v>350</v>
      </c>
      <c r="C66" s="184">
        <f t="shared" si="8"/>
        <v>2</v>
      </c>
      <c r="D66" s="186">
        <f t="shared" si="0"/>
        <v>6</v>
      </c>
      <c r="E66" s="180">
        <f t="shared" si="1"/>
        <v>13</v>
      </c>
      <c r="F66" s="180">
        <f t="shared" si="2"/>
        <v>2</v>
      </c>
      <c r="G66" s="181">
        <f t="shared" si="3"/>
        <v>6</v>
      </c>
      <c r="H66" s="180">
        <f t="shared" si="4"/>
        <v>0</v>
      </c>
      <c r="I66" s="181">
        <f t="shared" si="5"/>
        <v>0</v>
      </c>
      <c r="J66" s="180">
        <f t="shared" si="6"/>
        <v>0</v>
      </c>
      <c r="K66" s="182">
        <f t="shared" si="7"/>
        <v>0</v>
      </c>
      <c r="L66" s="129">
        <f t="shared" si="15"/>
        <v>2</v>
      </c>
      <c r="M66" s="130">
        <f t="shared" si="16"/>
        <v>6</v>
      </c>
      <c r="N66" s="177">
        <f t="shared" si="11"/>
        <v>1</v>
      </c>
      <c r="O66" s="224" t="s">
        <v>266</v>
      </c>
      <c r="AA66" s="104">
        <v>2</v>
      </c>
      <c r="AB66" s="106">
        <v>6</v>
      </c>
      <c r="AC66" s="99">
        <v>13</v>
      </c>
      <c r="AD66" s="99">
        <v>2</v>
      </c>
      <c r="AE66" s="84">
        <v>6</v>
      </c>
      <c r="AF66" s="99"/>
      <c r="AG66" s="84"/>
      <c r="AH66" s="99"/>
      <c r="AI66" s="85"/>
      <c r="AJ66" s="129">
        <f t="shared" si="12"/>
        <v>2</v>
      </c>
      <c r="AK66" s="130">
        <f t="shared" si="13"/>
        <v>6</v>
      </c>
      <c r="AL66" s="177">
        <f t="shared" si="14"/>
        <v>1</v>
      </c>
    </row>
    <row r="67" spans="1:38" ht="12.75" customHeight="1">
      <c r="A67" s="59" t="s">
        <v>127</v>
      </c>
      <c r="B67" s="117" t="s">
        <v>55</v>
      </c>
      <c r="C67" s="184">
        <f t="shared" si="8"/>
        <v>0</v>
      </c>
      <c r="D67" s="186">
        <f t="shared" si="0"/>
        <v>0</v>
      </c>
      <c r="E67" s="180">
        <f t="shared" si="1"/>
        <v>0</v>
      </c>
      <c r="F67" s="180">
        <f t="shared" si="2"/>
        <v>0</v>
      </c>
      <c r="G67" s="181">
        <f t="shared" si="3"/>
        <v>0</v>
      </c>
      <c r="H67" s="180">
        <f t="shared" si="4"/>
        <v>0</v>
      </c>
      <c r="I67" s="181">
        <f t="shared" si="5"/>
        <v>0</v>
      </c>
      <c r="J67" s="180">
        <f t="shared" si="6"/>
        <v>0</v>
      </c>
      <c r="K67" s="182">
        <f t="shared" si="7"/>
        <v>0</v>
      </c>
      <c r="L67" s="129">
        <f>F67+H67+J67</f>
        <v>0</v>
      </c>
      <c r="M67" s="130">
        <f>G67+I67+K67</f>
        <v>0</v>
      </c>
      <c r="N67" s="177">
        <f t="shared" si="11"/>
        <v>0</v>
      </c>
      <c r="O67" s="224" t="s">
        <v>266</v>
      </c>
      <c r="AA67" s="104"/>
      <c r="AB67" s="106"/>
      <c r="AC67" s="99"/>
      <c r="AD67" s="99"/>
      <c r="AE67" s="84"/>
      <c r="AF67" s="99"/>
      <c r="AG67" s="84"/>
      <c r="AH67" s="99"/>
      <c r="AI67" s="85"/>
      <c r="AJ67" s="129">
        <f>AD67+AF67+AH67</f>
        <v>0</v>
      </c>
      <c r="AK67" s="130">
        <f>AE67+AG67+AI67</f>
        <v>0</v>
      </c>
      <c r="AL67" s="177">
        <f t="shared" si="14"/>
        <v>0</v>
      </c>
    </row>
    <row r="68" spans="1:38" ht="12.75" customHeight="1">
      <c r="A68" s="59" t="s">
        <v>351</v>
      </c>
      <c r="B68" s="117" t="s">
        <v>352</v>
      </c>
      <c r="C68" s="184">
        <f t="shared" si="8"/>
        <v>23</v>
      </c>
      <c r="D68" s="186">
        <f t="shared" si="0"/>
        <v>137</v>
      </c>
      <c r="E68" s="180">
        <f t="shared" si="1"/>
        <v>219</v>
      </c>
      <c r="F68" s="180">
        <f t="shared" si="2"/>
        <v>20</v>
      </c>
      <c r="G68" s="181">
        <f t="shared" si="3"/>
        <v>127</v>
      </c>
      <c r="H68" s="180">
        <f t="shared" si="4"/>
        <v>0</v>
      </c>
      <c r="I68" s="181">
        <f t="shared" si="5"/>
        <v>0</v>
      </c>
      <c r="J68" s="180">
        <f t="shared" si="6"/>
        <v>0</v>
      </c>
      <c r="K68" s="182">
        <f t="shared" si="7"/>
        <v>7</v>
      </c>
      <c r="L68" s="129">
        <f t="shared" si="15"/>
        <v>20</v>
      </c>
      <c r="M68" s="130">
        <f t="shared" si="16"/>
        <v>134</v>
      </c>
      <c r="N68" s="177">
        <f t="shared" si="11"/>
        <v>1</v>
      </c>
      <c r="O68" s="224" t="s">
        <v>263</v>
      </c>
      <c r="AA68" s="104">
        <v>23</v>
      </c>
      <c r="AB68" s="106">
        <v>137</v>
      </c>
      <c r="AC68" s="99">
        <v>219</v>
      </c>
      <c r="AD68" s="99">
        <v>20</v>
      </c>
      <c r="AE68" s="84">
        <v>127</v>
      </c>
      <c r="AF68" s="99"/>
      <c r="AG68" s="84"/>
      <c r="AH68" s="99"/>
      <c r="AI68" s="85">
        <v>7</v>
      </c>
      <c r="AJ68" s="129">
        <f aca="true" t="shared" si="17" ref="AJ68:AJ132">AD68+AF68+AH68</f>
        <v>20</v>
      </c>
      <c r="AK68" s="130">
        <f aca="true" t="shared" si="18" ref="AK68:AK132">AE68+AG68+AI68</f>
        <v>134</v>
      </c>
      <c r="AL68" s="177">
        <f t="shared" si="14"/>
        <v>1</v>
      </c>
    </row>
    <row r="69" spans="1:38" ht="12.75" customHeight="1">
      <c r="A69" s="59" t="s">
        <v>353</v>
      </c>
      <c r="B69" s="117" t="s">
        <v>354</v>
      </c>
      <c r="C69" s="184">
        <f t="shared" si="8"/>
        <v>664</v>
      </c>
      <c r="D69" s="186">
        <f t="shared" si="0"/>
        <v>2355</v>
      </c>
      <c r="E69" s="180">
        <f t="shared" si="1"/>
        <v>3131</v>
      </c>
      <c r="F69" s="180">
        <f t="shared" si="2"/>
        <v>694</v>
      </c>
      <c r="G69" s="181">
        <f t="shared" si="3"/>
        <v>2197</v>
      </c>
      <c r="H69" s="180">
        <f t="shared" si="4"/>
        <v>2</v>
      </c>
      <c r="I69" s="181">
        <f t="shared" si="5"/>
        <v>15</v>
      </c>
      <c r="J69" s="180">
        <f t="shared" si="6"/>
        <v>11</v>
      </c>
      <c r="K69" s="182">
        <f t="shared" si="7"/>
        <v>280</v>
      </c>
      <c r="L69" s="129">
        <f t="shared" si="15"/>
        <v>707</v>
      </c>
      <c r="M69" s="130">
        <f t="shared" si="16"/>
        <v>2492</v>
      </c>
      <c r="N69" s="177">
        <f t="shared" si="11"/>
        <v>1</v>
      </c>
      <c r="O69" s="224" t="s">
        <v>263</v>
      </c>
      <c r="AA69" s="104">
        <v>664</v>
      </c>
      <c r="AB69" s="106">
        <v>2355</v>
      </c>
      <c r="AC69" s="99">
        <v>3131</v>
      </c>
      <c r="AD69" s="99">
        <v>694</v>
      </c>
      <c r="AE69" s="84">
        <v>2197</v>
      </c>
      <c r="AF69" s="99">
        <v>2</v>
      </c>
      <c r="AG69" s="84">
        <v>15</v>
      </c>
      <c r="AH69" s="99">
        <v>11</v>
      </c>
      <c r="AI69" s="85">
        <v>280</v>
      </c>
      <c r="AJ69" s="129">
        <f t="shared" si="17"/>
        <v>707</v>
      </c>
      <c r="AK69" s="130">
        <f t="shared" si="18"/>
        <v>2492</v>
      </c>
      <c r="AL69" s="177">
        <f t="shared" si="14"/>
        <v>1</v>
      </c>
    </row>
    <row r="70" spans="1:38" ht="12.75" customHeight="1">
      <c r="A70" s="59" t="s">
        <v>355</v>
      </c>
      <c r="B70" s="117" t="s">
        <v>356</v>
      </c>
      <c r="C70" s="184">
        <f t="shared" si="8"/>
        <v>0</v>
      </c>
      <c r="D70" s="186">
        <f aca="true" t="shared" si="19" ref="D70:D133">ROUND(AB70,0)</f>
        <v>1</v>
      </c>
      <c r="E70" s="180">
        <f aca="true" t="shared" si="20" ref="E70:E133">ROUND(AC70,0)</f>
        <v>2</v>
      </c>
      <c r="F70" s="180">
        <f aca="true" t="shared" si="21" ref="F70:F133">ROUND(AD70,0)</f>
        <v>0</v>
      </c>
      <c r="G70" s="181">
        <f aca="true" t="shared" si="22" ref="G70:G133">ROUND(AE70,0)</f>
        <v>1</v>
      </c>
      <c r="H70" s="180">
        <f aca="true" t="shared" si="23" ref="H70:H133">ROUND(AF70,0)</f>
        <v>0</v>
      </c>
      <c r="I70" s="181">
        <f aca="true" t="shared" si="24" ref="I70:I133">ROUND(AG70,0)</f>
        <v>0</v>
      </c>
      <c r="J70" s="180">
        <f aca="true" t="shared" si="25" ref="J70:J133">ROUND(AH70,0)</f>
        <v>0</v>
      </c>
      <c r="K70" s="182">
        <f aca="true" t="shared" si="26" ref="K70:K133">ROUND(AI70,0)</f>
        <v>0</v>
      </c>
      <c r="L70" s="129">
        <f t="shared" si="15"/>
        <v>0</v>
      </c>
      <c r="M70" s="130">
        <f t="shared" si="16"/>
        <v>1</v>
      </c>
      <c r="N70" s="177">
        <f t="shared" si="11"/>
        <v>1</v>
      </c>
      <c r="O70" s="224" t="s">
        <v>263</v>
      </c>
      <c r="AA70" s="104"/>
      <c r="AB70" s="106">
        <v>1</v>
      </c>
      <c r="AC70" s="99">
        <v>2</v>
      </c>
      <c r="AD70" s="99"/>
      <c r="AE70" s="84">
        <v>1</v>
      </c>
      <c r="AF70" s="99"/>
      <c r="AG70" s="84"/>
      <c r="AH70" s="99"/>
      <c r="AI70" s="85"/>
      <c r="AJ70" s="129">
        <f t="shared" si="17"/>
        <v>0</v>
      </c>
      <c r="AK70" s="130">
        <f t="shared" si="18"/>
        <v>1</v>
      </c>
      <c r="AL70" s="177">
        <f t="shared" si="14"/>
        <v>1</v>
      </c>
    </row>
    <row r="71" spans="1:38" ht="12.75" customHeight="1">
      <c r="A71" s="59" t="s">
        <v>130</v>
      </c>
      <c r="B71" s="117" t="s">
        <v>357</v>
      </c>
      <c r="C71" s="184">
        <f aca="true" t="shared" si="27" ref="C71:C134">ROUND(AA71,0)</f>
        <v>0</v>
      </c>
      <c r="D71" s="186">
        <f t="shared" si="19"/>
        <v>1</v>
      </c>
      <c r="E71" s="180">
        <f t="shared" si="20"/>
        <v>15</v>
      </c>
      <c r="F71" s="180">
        <f t="shared" si="21"/>
        <v>0</v>
      </c>
      <c r="G71" s="181">
        <f t="shared" si="22"/>
        <v>0</v>
      </c>
      <c r="H71" s="180">
        <f t="shared" si="23"/>
        <v>0</v>
      </c>
      <c r="I71" s="181">
        <f t="shared" si="24"/>
        <v>0</v>
      </c>
      <c r="J71" s="180">
        <f t="shared" si="25"/>
        <v>0</v>
      </c>
      <c r="K71" s="182">
        <f t="shared" si="26"/>
        <v>0</v>
      </c>
      <c r="L71" s="129">
        <f t="shared" si="15"/>
        <v>0</v>
      </c>
      <c r="M71" s="130">
        <f t="shared" si="16"/>
        <v>0</v>
      </c>
      <c r="N71" s="177">
        <f aca="true" t="shared" si="28" ref="N71:N134">IF((L71+M71)&gt;0,1,0)</f>
        <v>0</v>
      </c>
      <c r="O71" s="224" t="s">
        <v>263</v>
      </c>
      <c r="AA71" s="104"/>
      <c r="AB71" s="106">
        <v>1</v>
      </c>
      <c r="AC71" s="99">
        <v>15</v>
      </c>
      <c r="AD71" s="99"/>
      <c r="AE71" s="84"/>
      <c r="AF71" s="99"/>
      <c r="AG71" s="84"/>
      <c r="AH71" s="99"/>
      <c r="AI71" s="85"/>
      <c r="AJ71" s="129">
        <f t="shared" si="17"/>
        <v>0</v>
      </c>
      <c r="AK71" s="130">
        <f t="shared" si="18"/>
        <v>0</v>
      </c>
      <c r="AL71" s="177">
        <f aca="true" t="shared" si="29" ref="AL71:AL134">IF((AJ71+AK71)&gt;0,1,0)</f>
        <v>0</v>
      </c>
    </row>
    <row r="72" spans="1:38" ht="12.75" customHeight="1">
      <c r="A72" s="59" t="s">
        <v>131</v>
      </c>
      <c r="B72" s="117" t="s">
        <v>358</v>
      </c>
      <c r="C72" s="184">
        <f t="shared" si="27"/>
        <v>0</v>
      </c>
      <c r="D72" s="186">
        <f t="shared" si="19"/>
        <v>1</v>
      </c>
      <c r="E72" s="180">
        <f t="shared" si="20"/>
        <v>1</v>
      </c>
      <c r="F72" s="180">
        <f t="shared" si="21"/>
        <v>0</v>
      </c>
      <c r="G72" s="181">
        <f t="shared" si="22"/>
        <v>1</v>
      </c>
      <c r="H72" s="180">
        <f t="shared" si="23"/>
        <v>0</v>
      </c>
      <c r="I72" s="181">
        <f t="shared" si="24"/>
        <v>0</v>
      </c>
      <c r="J72" s="180">
        <f t="shared" si="25"/>
        <v>0</v>
      </c>
      <c r="K72" s="182">
        <f t="shared" si="26"/>
        <v>0</v>
      </c>
      <c r="L72" s="129">
        <f t="shared" si="15"/>
        <v>0</v>
      </c>
      <c r="M72" s="130">
        <f t="shared" si="16"/>
        <v>1</v>
      </c>
      <c r="N72" s="177">
        <f t="shared" si="28"/>
        <v>1</v>
      </c>
      <c r="O72" s="224" t="s">
        <v>263</v>
      </c>
      <c r="AA72" s="104"/>
      <c r="AB72" s="106">
        <v>1</v>
      </c>
      <c r="AC72" s="99">
        <v>1</v>
      </c>
      <c r="AD72" s="99"/>
      <c r="AE72" s="84">
        <v>1</v>
      </c>
      <c r="AF72" s="99"/>
      <c r="AG72" s="84"/>
      <c r="AH72" s="99"/>
      <c r="AI72" s="85"/>
      <c r="AJ72" s="129">
        <f t="shared" si="17"/>
        <v>0</v>
      </c>
      <c r="AK72" s="130">
        <f t="shared" si="18"/>
        <v>1</v>
      </c>
      <c r="AL72" s="177">
        <f t="shared" si="29"/>
        <v>1</v>
      </c>
    </row>
    <row r="73" spans="1:38" ht="12.75" customHeight="1">
      <c r="A73" s="59" t="s">
        <v>359</v>
      </c>
      <c r="B73" s="117" t="s">
        <v>360</v>
      </c>
      <c r="C73" s="184">
        <f t="shared" si="27"/>
        <v>7</v>
      </c>
      <c r="D73" s="186">
        <f t="shared" si="19"/>
        <v>4</v>
      </c>
      <c r="E73" s="180">
        <f t="shared" si="20"/>
        <v>28</v>
      </c>
      <c r="F73" s="180">
        <f t="shared" si="21"/>
        <v>6</v>
      </c>
      <c r="G73" s="181">
        <f t="shared" si="22"/>
        <v>4</v>
      </c>
      <c r="H73" s="180">
        <f t="shared" si="23"/>
        <v>0</v>
      </c>
      <c r="I73" s="181">
        <f t="shared" si="24"/>
        <v>0</v>
      </c>
      <c r="J73" s="180">
        <f t="shared" si="25"/>
        <v>0</v>
      </c>
      <c r="K73" s="182">
        <f t="shared" si="26"/>
        <v>0</v>
      </c>
      <c r="L73" s="129">
        <f t="shared" si="15"/>
        <v>6</v>
      </c>
      <c r="M73" s="130">
        <f t="shared" si="16"/>
        <v>4</v>
      </c>
      <c r="N73" s="177">
        <f t="shared" si="28"/>
        <v>1</v>
      </c>
      <c r="O73" s="224" t="s">
        <v>263</v>
      </c>
      <c r="AA73" s="104">
        <v>7</v>
      </c>
      <c r="AB73" s="106">
        <v>4</v>
      </c>
      <c r="AC73" s="99">
        <v>28</v>
      </c>
      <c r="AD73" s="99">
        <v>6</v>
      </c>
      <c r="AE73" s="84">
        <v>4</v>
      </c>
      <c r="AF73" s="99"/>
      <c r="AG73" s="84"/>
      <c r="AH73" s="99"/>
      <c r="AI73" s="85"/>
      <c r="AJ73" s="129">
        <f t="shared" si="17"/>
        <v>6</v>
      </c>
      <c r="AK73" s="130">
        <f t="shared" si="18"/>
        <v>4</v>
      </c>
      <c r="AL73" s="177">
        <f t="shared" si="29"/>
        <v>1</v>
      </c>
    </row>
    <row r="74" spans="1:38" ht="12.75" customHeight="1">
      <c r="A74" s="59" t="s">
        <v>361</v>
      </c>
      <c r="B74" s="117" t="s">
        <v>362</v>
      </c>
      <c r="C74" s="184">
        <f t="shared" si="27"/>
        <v>141</v>
      </c>
      <c r="D74" s="186">
        <f t="shared" si="19"/>
        <v>335</v>
      </c>
      <c r="E74" s="180">
        <f t="shared" si="20"/>
        <v>542</v>
      </c>
      <c r="F74" s="180">
        <f t="shared" si="21"/>
        <v>134</v>
      </c>
      <c r="G74" s="181">
        <f t="shared" si="22"/>
        <v>276</v>
      </c>
      <c r="H74" s="180">
        <f t="shared" si="23"/>
        <v>1</v>
      </c>
      <c r="I74" s="181">
        <f t="shared" si="24"/>
        <v>3</v>
      </c>
      <c r="J74" s="180">
        <f t="shared" si="25"/>
        <v>1</v>
      </c>
      <c r="K74" s="182">
        <f t="shared" si="26"/>
        <v>44</v>
      </c>
      <c r="L74" s="129">
        <f t="shared" si="15"/>
        <v>136</v>
      </c>
      <c r="M74" s="130">
        <f t="shared" si="16"/>
        <v>323</v>
      </c>
      <c r="N74" s="177">
        <f t="shared" si="28"/>
        <v>1</v>
      </c>
      <c r="O74" s="224" t="s">
        <v>263</v>
      </c>
      <c r="AA74" s="104">
        <v>141</v>
      </c>
      <c r="AB74" s="106">
        <v>335</v>
      </c>
      <c r="AC74" s="99">
        <v>542</v>
      </c>
      <c r="AD74" s="99">
        <v>134</v>
      </c>
      <c r="AE74" s="84">
        <v>276</v>
      </c>
      <c r="AF74" s="99">
        <v>1</v>
      </c>
      <c r="AG74" s="84">
        <v>3</v>
      </c>
      <c r="AH74" s="99">
        <v>1</v>
      </c>
      <c r="AI74" s="85">
        <v>44</v>
      </c>
      <c r="AJ74" s="129">
        <f t="shared" si="17"/>
        <v>136</v>
      </c>
      <c r="AK74" s="130">
        <f t="shared" si="18"/>
        <v>323</v>
      </c>
      <c r="AL74" s="177">
        <f t="shared" si="29"/>
        <v>1</v>
      </c>
    </row>
    <row r="75" spans="1:38" ht="12.75" customHeight="1">
      <c r="A75" s="59" t="s">
        <v>363</v>
      </c>
      <c r="B75" s="117" t="s">
        <v>364</v>
      </c>
      <c r="C75" s="184">
        <f t="shared" si="27"/>
        <v>0</v>
      </c>
      <c r="D75" s="186">
        <f t="shared" si="19"/>
        <v>0</v>
      </c>
      <c r="E75" s="180">
        <f t="shared" si="20"/>
        <v>0</v>
      </c>
      <c r="F75" s="180">
        <f t="shared" si="21"/>
        <v>0</v>
      </c>
      <c r="G75" s="181">
        <f t="shared" si="22"/>
        <v>0</v>
      </c>
      <c r="H75" s="180">
        <f t="shared" si="23"/>
        <v>0</v>
      </c>
      <c r="I75" s="181">
        <f t="shared" si="24"/>
        <v>0</v>
      </c>
      <c r="J75" s="180">
        <f t="shared" si="25"/>
        <v>0</v>
      </c>
      <c r="K75" s="182">
        <f t="shared" si="26"/>
        <v>0</v>
      </c>
      <c r="L75" s="129">
        <f t="shared" si="15"/>
        <v>0</v>
      </c>
      <c r="M75" s="130">
        <f t="shared" si="16"/>
        <v>0</v>
      </c>
      <c r="N75" s="177">
        <f t="shared" si="28"/>
        <v>0</v>
      </c>
      <c r="O75" s="224" t="s">
        <v>263</v>
      </c>
      <c r="AA75" s="104"/>
      <c r="AB75" s="106"/>
      <c r="AC75" s="99"/>
      <c r="AD75" s="99"/>
      <c r="AE75" s="84"/>
      <c r="AF75" s="99"/>
      <c r="AG75" s="84"/>
      <c r="AH75" s="99"/>
      <c r="AI75" s="85"/>
      <c r="AJ75" s="129">
        <f t="shared" si="17"/>
        <v>0</v>
      </c>
      <c r="AK75" s="130">
        <f t="shared" si="18"/>
        <v>0</v>
      </c>
      <c r="AL75" s="177">
        <f t="shared" si="29"/>
        <v>0</v>
      </c>
    </row>
    <row r="76" spans="1:38" ht="12.75" customHeight="1">
      <c r="A76" s="59" t="s">
        <v>365</v>
      </c>
      <c r="B76" s="117" t="s">
        <v>366</v>
      </c>
      <c r="C76" s="184">
        <f t="shared" si="27"/>
        <v>30</v>
      </c>
      <c r="D76" s="186">
        <f t="shared" si="19"/>
        <v>17</v>
      </c>
      <c r="E76" s="180">
        <f t="shared" si="20"/>
        <v>60</v>
      </c>
      <c r="F76" s="180">
        <f t="shared" si="21"/>
        <v>26</v>
      </c>
      <c r="G76" s="181">
        <f t="shared" si="22"/>
        <v>15</v>
      </c>
      <c r="H76" s="180">
        <f t="shared" si="23"/>
        <v>0</v>
      </c>
      <c r="I76" s="181">
        <f t="shared" si="24"/>
        <v>0</v>
      </c>
      <c r="J76" s="180">
        <f t="shared" si="25"/>
        <v>1</v>
      </c>
      <c r="K76" s="182">
        <f t="shared" si="26"/>
        <v>2</v>
      </c>
      <c r="L76" s="129">
        <f t="shared" si="15"/>
        <v>27</v>
      </c>
      <c r="M76" s="130">
        <f t="shared" si="16"/>
        <v>17</v>
      </c>
      <c r="N76" s="177">
        <f t="shared" si="28"/>
        <v>1</v>
      </c>
      <c r="O76" s="224" t="s">
        <v>263</v>
      </c>
      <c r="AA76" s="104">
        <v>30</v>
      </c>
      <c r="AB76" s="106">
        <v>17</v>
      </c>
      <c r="AC76" s="99">
        <v>60</v>
      </c>
      <c r="AD76" s="99">
        <v>26</v>
      </c>
      <c r="AE76" s="84">
        <v>15</v>
      </c>
      <c r="AF76" s="99"/>
      <c r="AG76" s="84"/>
      <c r="AH76" s="99">
        <v>1</v>
      </c>
      <c r="AI76" s="85">
        <v>2</v>
      </c>
      <c r="AJ76" s="129">
        <f t="shared" si="17"/>
        <v>27</v>
      </c>
      <c r="AK76" s="130">
        <f t="shared" si="18"/>
        <v>17</v>
      </c>
      <c r="AL76" s="177">
        <f t="shared" si="29"/>
        <v>1</v>
      </c>
    </row>
    <row r="77" spans="1:38" ht="12.75" customHeight="1">
      <c r="A77" s="59" t="s">
        <v>367</v>
      </c>
      <c r="B77" s="117" t="s">
        <v>368</v>
      </c>
      <c r="C77" s="184">
        <f t="shared" si="27"/>
        <v>73</v>
      </c>
      <c r="D77" s="186">
        <f t="shared" si="19"/>
        <v>102</v>
      </c>
      <c r="E77" s="180">
        <f t="shared" si="20"/>
        <v>208</v>
      </c>
      <c r="F77" s="180">
        <f t="shared" si="21"/>
        <v>69</v>
      </c>
      <c r="G77" s="181">
        <f t="shared" si="22"/>
        <v>79</v>
      </c>
      <c r="H77" s="180">
        <f t="shared" si="23"/>
        <v>2</v>
      </c>
      <c r="I77" s="181">
        <f t="shared" si="24"/>
        <v>1</v>
      </c>
      <c r="J77" s="180">
        <f t="shared" si="25"/>
        <v>1</v>
      </c>
      <c r="K77" s="182">
        <f t="shared" si="26"/>
        <v>20</v>
      </c>
      <c r="L77" s="129">
        <f t="shared" si="15"/>
        <v>72</v>
      </c>
      <c r="M77" s="130">
        <f t="shared" si="16"/>
        <v>100</v>
      </c>
      <c r="N77" s="177">
        <f t="shared" si="28"/>
        <v>1</v>
      </c>
      <c r="O77" s="224" t="s">
        <v>263</v>
      </c>
      <c r="AA77" s="104">
        <v>73</v>
      </c>
      <c r="AB77" s="106">
        <v>102</v>
      </c>
      <c r="AC77" s="99">
        <v>208</v>
      </c>
      <c r="AD77" s="99">
        <v>69</v>
      </c>
      <c r="AE77" s="84">
        <v>79</v>
      </c>
      <c r="AF77" s="99">
        <v>2</v>
      </c>
      <c r="AG77" s="84">
        <v>1</v>
      </c>
      <c r="AH77" s="99">
        <v>1</v>
      </c>
      <c r="AI77" s="85">
        <v>20</v>
      </c>
      <c r="AJ77" s="129">
        <f t="shared" si="17"/>
        <v>72</v>
      </c>
      <c r="AK77" s="130">
        <f t="shared" si="18"/>
        <v>100</v>
      </c>
      <c r="AL77" s="177">
        <f t="shared" si="29"/>
        <v>1</v>
      </c>
    </row>
    <row r="78" spans="1:38" ht="12.75" customHeight="1">
      <c r="A78" s="59" t="s">
        <v>369</v>
      </c>
      <c r="B78" s="117" t="s">
        <v>370</v>
      </c>
      <c r="C78" s="184">
        <f t="shared" si="27"/>
        <v>0</v>
      </c>
      <c r="D78" s="186">
        <f t="shared" si="19"/>
        <v>0</v>
      </c>
      <c r="E78" s="180">
        <f t="shared" si="20"/>
        <v>0</v>
      </c>
      <c r="F78" s="180">
        <f t="shared" si="21"/>
        <v>0</v>
      </c>
      <c r="G78" s="181">
        <f t="shared" si="22"/>
        <v>0</v>
      </c>
      <c r="H78" s="180">
        <f t="shared" si="23"/>
        <v>0</v>
      </c>
      <c r="I78" s="181">
        <f t="shared" si="24"/>
        <v>0</v>
      </c>
      <c r="J78" s="180">
        <f t="shared" si="25"/>
        <v>0</v>
      </c>
      <c r="K78" s="182">
        <f t="shared" si="26"/>
        <v>0</v>
      </c>
      <c r="L78" s="129">
        <f t="shared" si="15"/>
        <v>0</v>
      </c>
      <c r="M78" s="130">
        <f t="shared" si="16"/>
        <v>0</v>
      </c>
      <c r="N78" s="177">
        <f t="shared" si="28"/>
        <v>0</v>
      </c>
      <c r="O78" s="224" t="s">
        <v>263</v>
      </c>
      <c r="AA78" s="104"/>
      <c r="AB78" s="106"/>
      <c r="AC78" s="99"/>
      <c r="AD78" s="99"/>
      <c r="AE78" s="84"/>
      <c r="AF78" s="99"/>
      <c r="AG78" s="84"/>
      <c r="AH78" s="99"/>
      <c r="AI78" s="85"/>
      <c r="AJ78" s="129">
        <f t="shared" si="17"/>
        <v>0</v>
      </c>
      <c r="AK78" s="130">
        <f t="shared" si="18"/>
        <v>0</v>
      </c>
      <c r="AL78" s="177">
        <f t="shared" si="29"/>
        <v>0</v>
      </c>
    </row>
    <row r="79" spans="1:38" ht="12.75" customHeight="1">
      <c r="A79" s="59" t="s">
        <v>371</v>
      </c>
      <c r="B79" s="117" t="s">
        <v>372</v>
      </c>
      <c r="C79" s="184">
        <f t="shared" si="27"/>
        <v>6</v>
      </c>
      <c r="D79" s="186">
        <f t="shared" si="19"/>
        <v>30</v>
      </c>
      <c r="E79" s="180">
        <f t="shared" si="20"/>
        <v>42</v>
      </c>
      <c r="F79" s="180">
        <f t="shared" si="21"/>
        <v>6</v>
      </c>
      <c r="G79" s="181">
        <f t="shared" si="22"/>
        <v>24</v>
      </c>
      <c r="H79" s="180">
        <f t="shared" si="23"/>
        <v>0</v>
      </c>
      <c r="I79" s="181">
        <f t="shared" si="24"/>
        <v>1</v>
      </c>
      <c r="J79" s="180">
        <f t="shared" si="25"/>
        <v>0</v>
      </c>
      <c r="K79" s="182">
        <f t="shared" si="26"/>
        <v>1</v>
      </c>
      <c r="L79" s="129">
        <f t="shared" si="15"/>
        <v>6</v>
      </c>
      <c r="M79" s="130">
        <f t="shared" si="16"/>
        <v>26</v>
      </c>
      <c r="N79" s="177">
        <f t="shared" si="28"/>
        <v>1</v>
      </c>
      <c r="O79" s="224" t="s">
        <v>263</v>
      </c>
      <c r="AA79" s="104">
        <v>6</v>
      </c>
      <c r="AB79" s="106">
        <v>30</v>
      </c>
      <c r="AC79" s="99">
        <v>42</v>
      </c>
      <c r="AD79" s="99">
        <v>6</v>
      </c>
      <c r="AE79" s="84">
        <v>24</v>
      </c>
      <c r="AF79" s="99"/>
      <c r="AG79" s="84">
        <v>1</v>
      </c>
      <c r="AH79" s="99"/>
      <c r="AI79" s="85">
        <v>1</v>
      </c>
      <c r="AJ79" s="129">
        <f t="shared" si="17"/>
        <v>6</v>
      </c>
      <c r="AK79" s="130">
        <f t="shared" si="18"/>
        <v>26</v>
      </c>
      <c r="AL79" s="177">
        <f t="shared" si="29"/>
        <v>1</v>
      </c>
    </row>
    <row r="80" spans="1:38" ht="12.75" customHeight="1">
      <c r="A80" s="59" t="s">
        <v>373</v>
      </c>
      <c r="B80" s="117" t="s">
        <v>374</v>
      </c>
      <c r="C80" s="184">
        <f t="shared" si="27"/>
        <v>50</v>
      </c>
      <c r="D80" s="186">
        <f t="shared" si="19"/>
        <v>272</v>
      </c>
      <c r="E80" s="180">
        <f t="shared" si="20"/>
        <v>358</v>
      </c>
      <c r="F80" s="180">
        <f t="shared" si="21"/>
        <v>48</v>
      </c>
      <c r="G80" s="181">
        <f t="shared" si="22"/>
        <v>225</v>
      </c>
      <c r="H80" s="180">
        <f t="shared" si="23"/>
        <v>3</v>
      </c>
      <c r="I80" s="181">
        <f t="shared" si="24"/>
        <v>14</v>
      </c>
      <c r="J80" s="180">
        <f t="shared" si="25"/>
        <v>3</v>
      </c>
      <c r="K80" s="182">
        <f t="shared" si="26"/>
        <v>35</v>
      </c>
      <c r="L80" s="129">
        <f t="shared" si="15"/>
        <v>54</v>
      </c>
      <c r="M80" s="130">
        <f t="shared" si="16"/>
        <v>274</v>
      </c>
      <c r="N80" s="177">
        <f t="shared" si="28"/>
        <v>1</v>
      </c>
      <c r="O80" s="224" t="s">
        <v>263</v>
      </c>
      <c r="AA80" s="104">
        <v>50</v>
      </c>
      <c r="AB80" s="106">
        <v>272</v>
      </c>
      <c r="AC80" s="99">
        <v>358</v>
      </c>
      <c r="AD80" s="99">
        <v>48</v>
      </c>
      <c r="AE80" s="84">
        <v>225</v>
      </c>
      <c r="AF80" s="99">
        <v>3</v>
      </c>
      <c r="AG80" s="84">
        <v>14</v>
      </c>
      <c r="AH80" s="99">
        <v>3</v>
      </c>
      <c r="AI80" s="85">
        <v>35</v>
      </c>
      <c r="AJ80" s="129">
        <f t="shared" si="17"/>
        <v>54</v>
      </c>
      <c r="AK80" s="130">
        <f t="shared" si="18"/>
        <v>274</v>
      </c>
      <c r="AL80" s="177">
        <f t="shared" si="29"/>
        <v>1</v>
      </c>
    </row>
    <row r="81" spans="1:38" ht="12.75" customHeight="1">
      <c r="A81" s="59" t="s">
        <v>375</v>
      </c>
      <c r="B81" s="117" t="s">
        <v>376</v>
      </c>
      <c r="C81" s="184">
        <f t="shared" si="27"/>
        <v>0</v>
      </c>
      <c r="D81" s="186">
        <f t="shared" si="19"/>
        <v>0</v>
      </c>
      <c r="E81" s="180">
        <f t="shared" si="20"/>
        <v>0</v>
      </c>
      <c r="F81" s="180">
        <f t="shared" si="21"/>
        <v>0</v>
      </c>
      <c r="G81" s="181">
        <f t="shared" si="22"/>
        <v>0</v>
      </c>
      <c r="H81" s="180">
        <f t="shared" si="23"/>
        <v>0</v>
      </c>
      <c r="I81" s="181">
        <f t="shared" si="24"/>
        <v>0</v>
      </c>
      <c r="J81" s="180">
        <f t="shared" si="25"/>
        <v>0</v>
      </c>
      <c r="K81" s="182">
        <f t="shared" si="26"/>
        <v>0</v>
      </c>
      <c r="L81" s="129">
        <f t="shared" si="15"/>
        <v>0</v>
      </c>
      <c r="M81" s="130">
        <f t="shared" si="16"/>
        <v>0</v>
      </c>
      <c r="N81" s="177">
        <f t="shared" si="28"/>
        <v>0</v>
      </c>
      <c r="O81" s="224" t="s">
        <v>263</v>
      </c>
      <c r="AA81" s="104"/>
      <c r="AB81" s="106"/>
      <c r="AC81" s="99"/>
      <c r="AD81" s="99"/>
      <c r="AE81" s="84"/>
      <c r="AF81" s="99"/>
      <c r="AG81" s="84"/>
      <c r="AH81" s="99"/>
      <c r="AI81" s="85"/>
      <c r="AJ81" s="129">
        <f t="shared" si="17"/>
        <v>0</v>
      </c>
      <c r="AK81" s="130">
        <f t="shared" si="18"/>
        <v>0</v>
      </c>
      <c r="AL81" s="177">
        <f t="shared" si="29"/>
        <v>0</v>
      </c>
    </row>
    <row r="82" spans="1:38" ht="12.75" customHeight="1">
      <c r="A82" s="59" t="s">
        <v>129</v>
      </c>
      <c r="B82" s="117" t="s">
        <v>377</v>
      </c>
      <c r="C82" s="184">
        <f t="shared" si="27"/>
        <v>0</v>
      </c>
      <c r="D82" s="186">
        <f t="shared" si="19"/>
        <v>0</v>
      </c>
      <c r="E82" s="180">
        <f t="shared" si="20"/>
        <v>0</v>
      </c>
      <c r="F82" s="180">
        <f t="shared" si="21"/>
        <v>0</v>
      </c>
      <c r="G82" s="181">
        <f t="shared" si="22"/>
        <v>0</v>
      </c>
      <c r="H82" s="180">
        <f t="shared" si="23"/>
        <v>0</v>
      </c>
      <c r="I82" s="181">
        <f t="shared" si="24"/>
        <v>0</v>
      </c>
      <c r="J82" s="180">
        <f t="shared" si="25"/>
        <v>0</v>
      </c>
      <c r="K82" s="182">
        <f t="shared" si="26"/>
        <v>0</v>
      </c>
      <c r="L82" s="129">
        <f t="shared" si="15"/>
        <v>0</v>
      </c>
      <c r="M82" s="130">
        <f t="shared" si="16"/>
        <v>0</v>
      </c>
      <c r="N82" s="177">
        <f t="shared" si="28"/>
        <v>0</v>
      </c>
      <c r="O82" s="224" t="s">
        <v>263</v>
      </c>
      <c r="AA82" s="104"/>
      <c r="AB82" s="106"/>
      <c r="AC82" s="99"/>
      <c r="AD82" s="99"/>
      <c r="AE82" s="84"/>
      <c r="AF82" s="99"/>
      <c r="AG82" s="84"/>
      <c r="AH82" s="99"/>
      <c r="AI82" s="85"/>
      <c r="AJ82" s="129">
        <f t="shared" si="17"/>
        <v>0</v>
      </c>
      <c r="AK82" s="130">
        <f t="shared" si="18"/>
        <v>0</v>
      </c>
      <c r="AL82" s="177">
        <f t="shared" si="29"/>
        <v>0</v>
      </c>
    </row>
    <row r="83" spans="1:38" ht="12.75" customHeight="1">
      <c r="A83" s="59" t="s">
        <v>128</v>
      </c>
      <c r="B83" s="117" t="s">
        <v>378</v>
      </c>
      <c r="C83" s="184">
        <f t="shared" si="27"/>
        <v>0</v>
      </c>
      <c r="D83" s="186">
        <f t="shared" si="19"/>
        <v>0</v>
      </c>
      <c r="E83" s="180">
        <f t="shared" si="20"/>
        <v>0</v>
      </c>
      <c r="F83" s="180">
        <f t="shared" si="21"/>
        <v>0</v>
      </c>
      <c r="G83" s="181">
        <f t="shared" si="22"/>
        <v>0</v>
      </c>
      <c r="H83" s="180">
        <f t="shared" si="23"/>
        <v>0</v>
      </c>
      <c r="I83" s="181">
        <f t="shared" si="24"/>
        <v>0</v>
      </c>
      <c r="J83" s="180">
        <f t="shared" si="25"/>
        <v>0</v>
      </c>
      <c r="K83" s="182">
        <f t="shared" si="26"/>
        <v>0</v>
      </c>
      <c r="L83" s="129">
        <f t="shared" si="15"/>
        <v>0</v>
      </c>
      <c r="M83" s="130">
        <f t="shared" si="16"/>
        <v>0</v>
      </c>
      <c r="N83" s="177">
        <f t="shared" si="28"/>
        <v>0</v>
      </c>
      <c r="O83" s="224" t="s">
        <v>263</v>
      </c>
      <c r="AA83" s="104"/>
      <c r="AB83" s="106"/>
      <c r="AC83" s="99"/>
      <c r="AD83" s="99"/>
      <c r="AE83" s="84"/>
      <c r="AF83" s="99"/>
      <c r="AG83" s="84"/>
      <c r="AH83" s="99"/>
      <c r="AI83" s="85"/>
      <c r="AJ83" s="129">
        <f t="shared" si="17"/>
        <v>0</v>
      </c>
      <c r="AK83" s="130">
        <f t="shared" si="18"/>
        <v>0</v>
      </c>
      <c r="AL83" s="177">
        <f t="shared" si="29"/>
        <v>0</v>
      </c>
    </row>
    <row r="84" spans="1:38" ht="12.75" customHeight="1">
      <c r="A84" s="59" t="s">
        <v>379</v>
      </c>
      <c r="B84" s="117" t="s">
        <v>380</v>
      </c>
      <c r="C84" s="184">
        <f t="shared" si="27"/>
        <v>0</v>
      </c>
      <c r="D84" s="186">
        <f t="shared" si="19"/>
        <v>0</v>
      </c>
      <c r="E84" s="180">
        <f t="shared" si="20"/>
        <v>0</v>
      </c>
      <c r="F84" s="180">
        <f t="shared" si="21"/>
        <v>0</v>
      </c>
      <c r="G84" s="181">
        <f t="shared" si="22"/>
        <v>0</v>
      </c>
      <c r="H84" s="180">
        <f t="shared" si="23"/>
        <v>0</v>
      </c>
      <c r="I84" s="181">
        <f t="shared" si="24"/>
        <v>0</v>
      </c>
      <c r="J84" s="180">
        <f t="shared" si="25"/>
        <v>0</v>
      </c>
      <c r="K84" s="182">
        <f t="shared" si="26"/>
        <v>0</v>
      </c>
      <c r="L84" s="129">
        <f t="shared" si="15"/>
        <v>0</v>
      </c>
      <c r="M84" s="130">
        <f t="shared" si="16"/>
        <v>0</v>
      </c>
      <c r="N84" s="177">
        <f t="shared" si="28"/>
        <v>0</v>
      </c>
      <c r="O84" s="224" t="s">
        <v>263</v>
      </c>
      <c r="AA84" s="104"/>
      <c r="AB84" s="106"/>
      <c r="AC84" s="99"/>
      <c r="AD84" s="99"/>
      <c r="AE84" s="84"/>
      <c r="AF84" s="99"/>
      <c r="AG84" s="84"/>
      <c r="AH84" s="99"/>
      <c r="AI84" s="85"/>
      <c r="AJ84" s="129">
        <f t="shared" si="17"/>
        <v>0</v>
      </c>
      <c r="AK84" s="130">
        <f t="shared" si="18"/>
        <v>0</v>
      </c>
      <c r="AL84" s="177">
        <f t="shared" si="29"/>
        <v>0</v>
      </c>
    </row>
    <row r="85" spans="1:38" ht="12.75" customHeight="1">
      <c r="A85" s="59" t="s">
        <v>381</v>
      </c>
      <c r="B85" s="117" t="s">
        <v>382</v>
      </c>
      <c r="C85" s="184">
        <f t="shared" si="27"/>
        <v>0</v>
      </c>
      <c r="D85" s="186">
        <f t="shared" si="19"/>
        <v>0</v>
      </c>
      <c r="E85" s="180">
        <f t="shared" si="20"/>
        <v>0</v>
      </c>
      <c r="F85" s="180">
        <f t="shared" si="21"/>
        <v>0</v>
      </c>
      <c r="G85" s="181">
        <f t="shared" si="22"/>
        <v>0</v>
      </c>
      <c r="H85" s="180">
        <f t="shared" si="23"/>
        <v>0</v>
      </c>
      <c r="I85" s="181">
        <f t="shared" si="24"/>
        <v>0</v>
      </c>
      <c r="J85" s="180">
        <f t="shared" si="25"/>
        <v>0</v>
      </c>
      <c r="K85" s="182">
        <f t="shared" si="26"/>
        <v>0</v>
      </c>
      <c r="L85" s="129">
        <f t="shared" si="15"/>
        <v>0</v>
      </c>
      <c r="M85" s="130">
        <f t="shared" si="16"/>
        <v>0</v>
      </c>
      <c r="N85" s="177">
        <f t="shared" si="28"/>
        <v>0</v>
      </c>
      <c r="O85" s="224" t="s">
        <v>266</v>
      </c>
      <c r="AA85" s="104"/>
      <c r="AB85" s="106"/>
      <c r="AC85" s="99"/>
      <c r="AD85" s="99"/>
      <c r="AE85" s="84"/>
      <c r="AF85" s="99"/>
      <c r="AG85" s="84"/>
      <c r="AH85" s="99"/>
      <c r="AI85" s="85"/>
      <c r="AJ85" s="129">
        <f t="shared" si="17"/>
        <v>0</v>
      </c>
      <c r="AK85" s="130">
        <f t="shared" si="18"/>
        <v>0</v>
      </c>
      <c r="AL85" s="177">
        <f t="shared" si="29"/>
        <v>0</v>
      </c>
    </row>
    <row r="86" spans="1:38" ht="12.75" customHeight="1">
      <c r="A86" s="59" t="s">
        <v>383</v>
      </c>
      <c r="B86" s="117" t="s">
        <v>384</v>
      </c>
      <c r="C86" s="184">
        <f t="shared" si="27"/>
        <v>1</v>
      </c>
      <c r="D86" s="186">
        <f t="shared" si="19"/>
        <v>0</v>
      </c>
      <c r="E86" s="180">
        <f t="shared" si="20"/>
        <v>1</v>
      </c>
      <c r="F86" s="180">
        <f t="shared" si="21"/>
        <v>0</v>
      </c>
      <c r="G86" s="181">
        <f t="shared" si="22"/>
        <v>1</v>
      </c>
      <c r="H86" s="180">
        <f t="shared" si="23"/>
        <v>0</v>
      </c>
      <c r="I86" s="181">
        <f t="shared" si="24"/>
        <v>0</v>
      </c>
      <c r="J86" s="180">
        <f t="shared" si="25"/>
        <v>0</v>
      </c>
      <c r="K86" s="182">
        <f t="shared" si="26"/>
        <v>0</v>
      </c>
      <c r="L86" s="129">
        <f t="shared" si="15"/>
        <v>0</v>
      </c>
      <c r="M86" s="130">
        <f t="shared" si="16"/>
        <v>1</v>
      </c>
      <c r="N86" s="177">
        <f t="shared" si="28"/>
        <v>1</v>
      </c>
      <c r="O86" s="224" t="s">
        <v>266</v>
      </c>
      <c r="AA86" s="104">
        <v>1</v>
      </c>
      <c r="AB86" s="106"/>
      <c r="AC86" s="99">
        <v>1</v>
      </c>
      <c r="AD86" s="99"/>
      <c r="AE86" s="84">
        <v>1</v>
      </c>
      <c r="AF86" s="99"/>
      <c r="AG86" s="84"/>
      <c r="AH86" s="99"/>
      <c r="AI86" s="85"/>
      <c r="AJ86" s="129">
        <f t="shared" si="17"/>
        <v>0</v>
      </c>
      <c r="AK86" s="130">
        <f t="shared" si="18"/>
        <v>1</v>
      </c>
      <c r="AL86" s="177">
        <f t="shared" si="29"/>
        <v>1</v>
      </c>
    </row>
    <row r="87" spans="1:38" ht="12.75" customHeight="1">
      <c r="A87" s="59" t="s">
        <v>385</v>
      </c>
      <c r="B87" s="117" t="s">
        <v>386</v>
      </c>
      <c r="C87" s="184">
        <f t="shared" si="27"/>
        <v>0</v>
      </c>
      <c r="D87" s="186">
        <f t="shared" si="19"/>
        <v>1</v>
      </c>
      <c r="E87" s="180">
        <f t="shared" si="20"/>
        <v>1</v>
      </c>
      <c r="F87" s="180">
        <f t="shared" si="21"/>
        <v>0</v>
      </c>
      <c r="G87" s="181">
        <f t="shared" si="22"/>
        <v>0</v>
      </c>
      <c r="H87" s="180">
        <f t="shared" si="23"/>
        <v>0</v>
      </c>
      <c r="I87" s="181">
        <f t="shared" si="24"/>
        <v>0</v>
      </c>
      <c r="J87" s="180">
        <f t="shared" si="25"/>
        <v>0</v>
      </c>
      <c r="K87" s="182">
        <f t="shared" si="26"/>
        <v>0</v>
      </c>
      <c r="L87" s="129">
        <f t="shared" si="15"/>
        <v>0</v>
      </c>
      <c r="M87" s="130">
        <f t="shared" si="16"/>
        <v>0</v>
      </c>
      <c r="N87" s="177">
        <f t="shared" si="28"/>
        <v>0</v>
      </c>
      <c r="O87" s="224" t="s">
        <v>266</v>
      </c>
      <c r="AA87" s="104"/>
      <c r="AB87" s="106">
        <v>1</v>
      </c>
      <c r="AC87" s="99">
        <v>1</v>
      </c>
      <c r="AD87" s="99"/>
      <c r="AE87" s="84"/>
      <c r="AF87" s="99"/>
      <c r="AG87" s="84"/>
      <c r="AH87" s="99"/>
      <c r="AI87" s="85"/>
      <c r="AJ87" s="129">
        <f t="shared" si="17"/>
        <v>0</v>
      </c>
      <c r="AK87" s="130">
        <f t="shared" si="18"/>
        <v>0</v>
      </c>
      <c r="AL87" s="177">
        <f t="shared" si="29"/>
        <v>0</v>
      </c>
    </row>
    <row r="88" spans="1:38" ht="12.75" customHeight="1">
      <c r="A88" s="59" t="s">
        <v>93</v>
      </c>
      <c r="B88" s="117" t="s">
        <v>387</v>
      </c>
      <c r="C88" s="184">
        <f t="shared" si="27"/>
        <v>0</v>
      </c>
      <c r="D88" s="186">
        <f t="shared" si="19"/>
        <v>0</v>
      </c>
      <c r="E88" s="180">
        <f t="shared" si="20"/>
        <v>0</v>
      </c>
      <c r="F88" s="180">
        <f t="shared" si="21"/>
        <v>0</v>
      </c>
      <c r="G88" s="181">
        <f t="shared" si="22"/>
        <v>0</v>
      </c>
      <c r="H88" s="180">
        <f t="shared" si="23"/>
        <v>0</v>
      </c>
      <c r="I88" s="181">
        <f t="shared" si="24"/>
        <v>0</v>
      </c>
      <c r="J88" s="180">
        <f t="shared" si="25"/>
        <v>0</v>
      </c>
      <c r="K88" s="182">
        <f t="shared" si="26"/>
        <v>0</v>
      </c>
      <c r="L88" s="129">
        <f t="shared" si="15"/>
        <v>0</v>
      </c>
      <c r="M88" s="130">
        <f t="shared" si="16"/>
        <v>0</v>
      </c>
      <c r="N88" s="177">
        <f t="shared" si="28"/>
        <v>0</v>
      </c>
      <c r="O88" s="224" t="s">
        <v>266</v>
      </c>
      <c r="AA88" s="104"/>
      <c r="AB88" s="106"/>
      <c r="AC88" s="99"/>
      <c r="AD88" s="99"/>
      <c r="AE88" s="84"/>
      <c r="AF88" s="99"/>
      <c r="AG88" s="84"/>
      <c r="AH88" s="99"/>
      <c r="AI88" s="85"/>
      <c r="AJ88" s="129">
        <f t="shared" si="17"/>
        <v>0</v>
      </c>
      <c r="AK88" s="130">
        <f t="shared" si="18"/>
        <v>0</v>
      </c>
      <c r="AL88" s="177">
        <f t="shared" si="29"/>
        <v>0</v>
      </c>
    </row>
    <row r="89" spans="1:38" ht="12.75" customHeight="1">
      <c r="A89" s="59" t="s">
        <v>388</v>
      </c>
      <c r="B89" s="117" t="s">
        <v>389</v>
      </c>
      <c r="C89" s="184">
        <f t="shared" si="27"/>
        <v>4</v>
      </c>
      <c r="D89" s="186">
        <f t="shared" si="19"/>
        <v>1</v>
      </c>
      <c r="E89" s="180">
        <f t="shared" si="20"/>
        <v>6</v>
      </c>
      <c r="F89" s="180">
        <f t="shared" si="21"/>
        <v>4</v>
      </c>
      <c r="G89" s="181">
        <f t="shared" si="22"/>
        <v>1</v>
      </c>
      <c r="H89" s="180">
        <f t="shared" si="23"/>
        <v>0</v>
      </c>
      <c r="I89" s="181">
        <f t="shared" si="24"/>
        <v>0</v>
      </c>
      <c r="J89" s="180">
        <f t="shared" si="25"/>
        <v>0</v>
      </c>
      <c r="K89" s="182">
        <f t="shared" si="26"/>
        <v>0</v>
      </c>
      <c r="L89" s="129">
        <f t="shared" si="15"/>
        <v>4</v>
      </c>
      <c r="M89" s="130">
        <f t="shared" si="16"/>
        <v>1</v>
      </c>
      <c r="N89" s="177">
        <f t="shared" si="28"/>
        <v>1</v>
      </c>
      <c r="O89" s="224" t="s">
        <v>266</v>
      </c>
      <c r="AA89" s="104">
        <v>4</v>
      </c>
      <c r="AB89" s="106">
        <v>1</v>
      </c>
      <c r="AC89" s="99">
        <v>6</v>
      </c>
      <c r="AD89" s="99">
        <v>4</v>
      </c>
      <c r="AE89" s="84">
        <v>1</v>
      </c>
      <c r="AF89" s="99"/>
      <c r="AG89" s="84"/>
      <c r="AH89" s="99"/>
      <c r="AI89" s="85"/>
      <c r="AJ89" s="129">
        <f t="shared" si="17"/>
        <v>4</v>
      </c>
      <c r="AK89" s="130">
        <f t="shared" si="18"/>
        <v>1</v>
      </c>
      <c r="AL89" s="177">
        <f t="shared" si="29"/>
        <v>1</v>
      </c>
    </row>
    <row r="90" spans="1:38" ht="12.75" customHeight="1">
      <c r="A90" s="59" t="s">
        <v>390</v>
      </c>
      <c r="B90" s="117" t="s">
        <v>391</v>
      </c>
      <c r="C90" s="184">
        <f t="shared" si="27"/>
        <v>6</v>
      </c>
      <c r="D90" s="186">
        <f t="shared" si="19"/>
        <v>1</v>
      </c>
      <c r="E90" s="180">
        <f t="shared" si="20"/>
        <v>12</v>
      </c>
      <c r="F90" s="180">
        <f t="shared" si="21"/>
        <v>5</v>
      </c>
      <c r="G90" s="181">
        <f t="shared" si="22"/>
        <v>1</v>
      </c>
      <c r="H90" s="180">
        <f t="shared" si="23"/>
        <v>0</v>
      </c>
      <c r="I90" s="181">
        <f t="shared" si="24"/>
        <v>0</v>
      </c>
      <c r="J90" s="180">
        <f t="shared" si="25"/>
        <v>0</v>
      </c>
      <c r="K90" s="182">
        <f t="shared" si="26"/>
        <v>0</v>
      </c>
      <c r="L90" s="129">
        <f t="shared" si="15"/>
        <v>5</v>
      </c>
      <c r="M90" s="130">
        <f t="shared" si="16"/>
        <v>1</v>
      </c>
      <c r="N90" s="177">
        <f t="shared" si="28"/>
        <v>1</v>
      </c>
      <c r="O90" s="224" t="s">
        <v>266</v>
      </c>
      <c r="AA90" s="104">
        <v>6</v>
      </c>
      <c r="AB90" s="106">
        <v>1</v>
      </c>
      <c r="AC90" s="99">
        <v>12</v>
      </c>
      <c r="AD90" s="99">
        <v>5</v>
      </c>
      <c r="AE90" s="84">
        <v>1</v>
      </c>
      <c r="AF90" s="99"/>
      <c r="AG90" s="84"/>
      <c r="AH90" s="99"/>
      <c r="AI90" s="85"/>
      <c r="AJ90" s="129">
        <f t="shared" si="17"/>
        <v>5</v>
      </c>
      <c r="AK90" s="130">
        <f t="shared" si="18"/>
        <v>1</v>
      </c>
      <c r="AL90" s="177">
        <f t="shared" si="29"/>
        <v>1</v>
      </c>
    </row>
    <row r="91" spans="1:38" ht="12.75" customHeight="1">
      <c r="A91" s="59" t="s">
        <v>392</v>
      </c>
      <c r="B91" s="117" t="s">
        <v>393</v>
      </c>
      <c r="C91" s="184">
        <f t="shared" si="27"/>
        <v>14</v>
      </c>
      <c r="D91" s="186">
        <f t="shared" si="19"/>
        <v>3</v>
      </c>
      <c r="E91" s="180">
        <f t="shared" si="20"/>
        <v>21</v>
      </c>
      <c r="F91" s="180">
        <f t="shared" si="21"/>
        <v>13</v>
      </c>
      <c r="G91" s="181">
        <f t="shared" si="22"/>
        <v>3</v>
      </c>
      <c r="H91" s="180">
        <f t="shared" si="23"/>
        <v>0</v>
      </c>
      <c r="I91" s="181">
        <f t="shared" si="24"/>
        <v>0</v>
      </c>
      <c r="J91" s="180">
        <f t="shared" si="25"/>
        <v>0</v>
      </c>
      <c r="K91" s="182">
        <f t="shared" si="26"/>
        <v>0</v>
      </c>
      <c r="L91" s="129">
        <f t="shared" si="15"/>
        <v>13</v>
      </c>
      <c r="M91" s="130">
        <f t="shared" si="16"/>
        <v>3</v>
      </c>
      <c r="N91" s="177">
        <f t="shared" si="28"/>
        <v>1</v>
      </c>
      <c r="O91" s="224" t="s">
        <v>266</v>
      </c>
      <c r="AA91" s="104">
        <v>14</v>
      </c>
      <c r="AB91" s="106">
        <v>3</v>
      </c>
      <c r="AC91" s="99">
        <v>21</v>
      </c>
      <c r="AD91" s="99">
        <v>13</v>
      </c>
      <c r="AE91" s="84">
        <v>3</v>
      </c>
      <c r="AF91" s="99"/>
      <c r="AG91" s="84"/>
      <c r="AH91" s="99"/>
      <c r="AI91" s="85"/>
      <c r="AJ91" s="129">
        <f t="shared" si="17"/>
        <v>13</v>
      </c>
      <c r="AK91" s="130">
        <f t="shared" si="18"/>
        <v>3</v>
      </c>
      <c r="AL91" s="177">
        <f t="shared" si="29"/>
        <v>1</v>
      </c>
    </row>
    <row r="92" spans="1:38" ht="12.75" customHeight="1">
      <c r="A92" s="59" t="s">
        <v>94</v>
      </c>
      <c r="B92" s="117" t="s">
        <v>394</v>
      </c>
      <c r="C92" s="184">
        <f t="shared" si="27"/>
        <v>0</v>
      </c>
      <c r="D92" s="186">
        <f t="shared" si="19"/>
        <v>0</v>
      </c>
      <c r="E92" s="180">
        <f t="shared" si="20"/>
        <v>0</v>
      </c>
      <c r="F92" s="180">
        <f t="shared" si="21"/>
        <v>0</v>
      </c>
      <c r="G92" s="181">
        <f t="shared" si="22"/>
        <v>0</v>
      </c>
      <c r="H92" s="180">
        <f t="shared" si="23"/>
        <v>0</v>
      </c>
      <c r="I92" s="181">
        <f t="shared" si="24"/>
        <v>0</v>
      </c>
      <c r="J92" s="180">
        <f t="shared" si="25"/>
        <v>0</v>
      </c>
      <c r="K92" s="182">
        <f t="shared" si="26"/>
        <v>0</v>
      </c>
      <c r="L92" s="129">
        <f t="shared" si="15"/>
        <v>0</v>
      </c>
      <c r="M92" s="130">
        <f t="shared" si="16"/>
        <v>0</v>
      </c>
      <c r="N92" s="177">
        <f t="shared" si="28"/>
        <v>0</v>
      </c>
      <c r="O92" s="224" t="s">
        <v>266</v>
      </c>
      <c r="AA92" s="104"/>
      <c r="AB92" s="106"/>
      <c r="AC92" s="99"/>
      <c r="AD92" s="99"/>
      <c r="AE92" s="84"/>
      <c r="AF92" s="99"/>
      <c r="AG92" s="84"/>
      <c r="AH92" s="99"/>
      <c r="AI92" s="85"/>
      <c r="AJ92" s="129">
        <f t="shared" si="17"/>
        <v>0</v>
      </c>
      <c r="AK92" s="130">
        <f t="shared" si="18"/>
        <v>0</v>
      </c>
      <c r="AL92" s="177">
        <f t="shared" si="29"/>
        <v>0</v>
      </c>
    </row>
    <row r="93" spans="1:38" ht="12.75" customHeight="1">
      <c r="A93" s="59" t="s">
        <v>395</v>
      </c>
      <c r="B93" s="117" t="s">
        <v>396</v>
      </c>
      <c r="C93" s="184">
        <f t="shared" si="27"/>
        <v>0</v>
      </c>
      <c r="D93" s="186">
        <f t="shared" si="19"/>
        <v>0</v>
      </c>
      <c r="E93" s="180">
        <f t="shared" si="20"/>
        <v>0</v>
      </c>
      <c r="F93" s="180">
        <f t="shared" si="21"/>
        <v>0</v>
      </c>
      <c r="G93" s="181">
        <f t="shared" si="22"/>
        <v>0</v>
      </c>
      <c r="H93" s="180">
        <f t="shared" si="23"/>
        <v>0</v>
      </c>
      <c r="I93" s="181">
        <f t="shared" si="24"/>
        <v>0</v>
      </c>
      <c r="J93" s="180">
        <f t="shared" si="25"/>
        <v>0</v>
      </c>
      <c r="K93" s="182">
        <f t="shared" si="26"/>
        <v>0</v>
      </c>
      <c r="L93" s="129">
        <f t="shared" si="15"/>
        <v>0</v>
      </c>
      <c r="M93" s="130">
        <f t="shared" si="16"/>
        <v>0</v>
      </c>
      <c r="N93" s="177">
        <f t="shared" si="28"/>
        <v>0</v>
      </c>
      <c r="O93" s="224" t="s">
        <v>266</v>
      </c>
      <c r="AA93" s="104"/>
      <c r="AB93" s="106"/>
      <c r="AC93" s="99"/>
      <c r="AD93" s="99"/>
      <c r="AE93" s="84"/>
      <c r="AF93" s="99"/>
      <c r="AG93" s="84"/>
      <c r="AH93" s="99"/>
      <c r="AI93" s="85"/>
      <c r="AJ93" s="129">
        <f t="shared" si="17"/>
        <v>0</v>
      </c>
      <c r="AK93" s="130">
        <f t="shared" si="18"/>
        <v>0</v>
      </c>
      <c r="AL93" s="177">
        <f t="shared" si="29"/>
        <v>0</v>
      </c>
    </row>
    <row r="94" spans="1:38" ht="12.75" customHeight="1">
      <c r="A94" s="59" t="s">
        <v>397</v>
      </c>
      <c r="B94" s="117" t="s">
        <v>398</v>
      </c>
      <c r="C94" s="184">
        <f t="shared" si="27"/>
        <v>0</v>
      </c>
      <c r="D94" s="186">
        <f t="shared" si="19"/>
        <v>1</v>
      </c>
      <c r="E94" s="180">
        <f t="shared" si="20"/>
        <v>1</v>
      </c>
      <c r="F94" s="180">
        <f t="shared" si="21"/>
        <v>0</v>
      </c>
      <c r="G94" s="181">
        <f t="shared" si="22"/>
        <v>1</v>
      </c>
      <c r="H94" s="180">
        <f t="shared" si="23"/>
        <v>0</v>
      </c>
      <c r="I94" s="181">
        <f t="shared" si="24"/>
        <v>0</v>
      </c>
      <c r="J94" s="180">
        <f t="shared" si="25"/>
        <v>0</v>
      </c>
      <c r="K94" s="182">
        <f t="shared" si="26"/>
        <v>0</v>
      </c>
      <c r="L94" s="129">
        <f t="shared" si="15"/>
        <v>0</v>
      </c>
      <c r="M94" s="130">
        <f t="shared" si="16"/>
        <v>1</v>
      </c>
      <c r="N94" s="177">
        <f t="shared" si="28"/>
        <v>1</v>
      </c>
      <c r="O94" s="224" t="s">
        <v>266</v>
      </c>
      <c r="AA94" s="104"/>
      <c r="AB94" s="106">
        <v>1</v>
      </c>
      <c r="AC94" s="99">
        <v>1</v>
      </c>
      <c r="AD94" s="99"/>
      <c r="AE94" s="84">
        <v>1</v>
      </c>
      <c r="AF94" s="99"/>
      <c r="AG94" s="84"/>
      <c r="AH94" s="99"/>
      <c r="AI94" s="85"/>
      <c r="AJ94" s="129">
        <f t="shared" si="17"/>
        <v>0</v>
      </c>
      <c r="AK94" s="130">
        <f t="shared" si="18"/>
        <v>1</v>
      </c>
      <c r="AL94" s="177">
        <f t="shared" si="29"/>
        <v>1</v>
      </c>
    </row>
    <row r="95" spans="1:38" ht="12.75" customHeight="1">
      <c r="A95" s="59" t="s">
        <v>399</v>
      </c>
      <c r="B95" s="117" t="s">
        <v>400</v>
      </c>
      <c r="C95" s="184">
        <f t="shared" si="27"/>
        <v>0</v>
      </c>
      <c r="D95" s="186">
        <f t="shared" si="19"/>
        <v>0</v>
      </c>
      <c r="E95" s="180">
        <f t="shared" si="20"/>
        <v>0</v>
      </c>
      <c r="F95" s="180">
        <f t="shared" si="21"/>
        <v>0</v>
      </c>
      <c r="G95" s="181">
        <f t="shared" si="22"/>
        <v>0</v>
      </c>
      <c r="H95" s="180">
        <f t="shared" si="23"/>
        <v>0</v>
      </c>
      <c r="I95" s="181">
        <f t="shared" si="24"/>
        <v>0</v>
      </c>
      <c r="J95" s="180">
        <f t="shared" si="25"/>
        <v>0</v>
      </c>
      <c r="K95" s="182">
        <f t="shared" si="26"/>
        <v>0</v>
      </c>
      <c r="L95" s="129">
        <f t="shared" si="15"/>
        <v>0</v>
      </c>
      <c r="M95" s="130">
        <f t="shared" si="16"/>
        <v>0</v>
      </c>
      <c r="N95" s="177">
        <f t="shared" si="28"/>
        <v>0</v>
      </c>
      <c r="O95" s="224" t="s">
        <v>266</v>
      </c>
      <c r="AA95" s="104"/>
      <c r="AB95" s="106"/>
      <c r="AC95" s="99"/>
      <c r="AD95" s="99"/>
      <c r="AE95" s="84"/>
      <c r="AF95" s="99"/>
      <c r="AG95" s="84"/>
      <c r="AH95" s="99"/>
      <c r="AI95" s="85"/>
      <c r="AJ95" s="129">
        <f t="shared" si="17"/>
        <v>0</v>
      </c>
      <c r="AK95" s="130">
        <f t="shared" si="18"/>
        <v>0</v>
      </c>
      <c r="AL95" s="177">
        <f t="shared" si="29"/>
        <v>0</v>
      </c>
    </row>
    <row r="96" spans="1:38" ht="12.75" customHeight="1">
      <c r="A96" s="59" t="s">
        <v>95</v>
      </c>
      <c r="B96" s="117" t="s">
        <v>401</v>
      </c>
      <c r="C96" s="184">
        <f t="shared" si="27"/>
        <v>0</v>
      </c>
      <c r="D96" s="186">
        <f t="shared" si="19"/>
        <v>0</v>
      </c>
      <c r="E96" s="180">
        <f t="shared" si="20"/>
        <v>0</v>
      </c>
      <c r="F96" s="180">
        <f t="shared" si="21"/>
        <v>0</v>
      </c>
      <c r="G96" s="181">
        <f t="shared" si="22"/>
        <v>0</v>
      </c>
      <c r="H96" s="180">
        <f t="shared" si="23"/>
        <v>0</v>
      </c>
      <c r="I96" s="181">
        <f t="shared" si="24"/>
        <v>0</v>
      </c>
      <c r="J96" s="180">
        <f t="shared" si="25"/>
        <v>0</v>
      </c>
      <c r="K96" s="182">
        <f t="shared" si="26"/>
        <v>0</v>
      </c>
      <c r="L96" s="129">
        <f t="shared" si="15"/>
        <v>0</v>
      </c>
      <c r="M96" s="130">
        <f t="shared" si="16"/>
        <v>0</v>
      </c>
      <c r="N96" s="177">
        <f t="shared" si="28"/>
        <v>0</v>
      </c>
      <c r="O96" s="224" t="s">
        <v>266</v>
      </c>
      <c r="AA96" s="104"/>
      <c r="AB96" s="106"/>
      <c r="AC96" s="99"/>
      <c r="AD96" s="99"/>
      <c r="AE96" s="84"/>
      <c r="AF96" s="99"/>
      <c r="AG96" s="84"/>
      <c r="AH96" s="99"/>
      <c r="AI96" s="85"/>
      <c r="AJ96" s="129">
        <f t="shared" si="17"/>
        <v>0</v>
      </c>
      <c r="AK96" s="130">
        <f t="shared" si="18"/>
        <v>0</v>
      </c>
      <c r="AL96" s="177">
        <f t="shared" si="29"/>
        <v>0</v>
      </c>
    </row>
    <row r="97" spans="1:38" ht="12.75" customHeight="1">
      <c r="A97" s="59" t="s">
        <v>402</v>
      </c>
      <c r="B97" s="117" t="s">
        <v>403</v>
      </c>
      <c r="C97" s="184">
        <f t="shared" si="27"/>
        <v>0</v>
      </c>
      <c r="D97" s="186">
        <f t="shared" si="19"/>
        <v>0</v>
      </c>
      <c r="E97" s="180">
        <f t="shared" si="20"/>
        <v>0</v>
      </c>
      <c r="F97" s="180">
        <f t="shared" si="21"/>
        <v>0</v>
      </c>
      <c r="G97" s="181">
        <f t="shared" si="22"/>
        <v>0</v>
      </c>
      <c r="H97" s="180">
        <f t="shared" si="23"/>
        <v>0</v>
      </c>
      <c r="I97" s="181">
        <f t="shared" si="24"/>
        <v>0</v>
      </c>
      <c r="J97" s="180">
        <f t="shared" si="25"/>
        <v>0</v>
      </c>
      <c r="K97" s="182">
        <f t="shared" si="26"/>
        <v>0</v>
      </c>
      <c r="L97" s="129">
        <f t="shared" si="15"/>
        <v>0</v>
      </c>
      <c r="M97" s="130">
        <f t="shared" si="16"/>
        <v>0</v>
      </c>
      <c r="N97" s="177">
        <f t="shared" si="28"/>
        <v>0</v>
      </c>
      <c r="O97" s="224" t="s">
        <v>266</v>
      </c>
      <c r="AA97" s="104"/>
      <c r="AB97" s="106"/>
      <c r="AC97" s="99"/>
      <c r="AD97" s="99"/>
      <c r="AE97" s="84"/>
      <c r="AF97" s="99"/>
      <c r="AG97" s="84"/>
      <c r="AH97" s="99"/>
      <c r="AI97" s="85"/>
      <c r="AJ97" s="129">
        <f t="shared" si="17"/>
        <v>0</v>
      </c>
      <c r="AK97" s="130">
        <f t="shared" si="18"/>
        <v>0</v>
      </c>
      <c r="AL97" s="177">
        <f t="shared" si="29"/>
        <v>0</v>
      </c>
    </row>
    <row r="98" spans="1:38" ht="12.75" customHeight="1">
      <c r="A98" s="59" t="s">
        <v>404</v>
      </c>
      <c r="B98" s="117" t="s">
        <v>405</v>
      </c>
      <c r="C98" s="184">
        <f t="shared" si="27"/>
        <v>0</v>
      </c>
      <c r="D98" s="186">
        <f t="shared" si="19"/>
        <v>0</v>
      </c>
      <c r="E98" s="180">
        <f t="shared" si="20"/>
        <v>0</v>
      </c>
      <c r="F98" s="180">
        <f t="shared" si="21"/>
        <v>0</v>
      </c>
      <c r="G98" s="181">
        <f t="shared" si="22"/>
        <v>0</v>
      </c>
      <c r="H98" s="180">
        <f t="shared" si="23"/>
        <v>0</v>
      </c>
      <c r="I98" s="181">
        <f t="shared" si="24"/>
        <v>0</v>
      </c>
      <c r="J98" s="180">
        <f t="shared" si="25"/>
        <v>0</v>
      </c>
      <c r="K98" s="182">
        <f t="shared" si="26"/>
        <v>0</v>
      </c>
      <c r="L98" s="129">
        <f t="shared" si="15"/>
        <v>0</v>
      </c>
      <c r="M98" s="130">
        <f t="shared" si="16"/>
        <v>0</v>
      </c>
      <c r="N98" s="177">
        <f t="shared" si="28"/>
        <v>0</v>
      </c>
      <c r="O98" s="224" t="s">
        <v>266</v>
      </c>
      <c r="AA98" s="104"/>
      <c r="AB98" s="106"/>
      <c r="AC98" s="99"/>
      <c r="AD98" s="99"/>
      <c r="AE98" s="84"/>
      <c r="AF98" s="99"/>
      <c r="AG98" s="84"/>
      <c r="AH98" s="99"/>
      <c r="AI98" s="85"/>
      <c r="AJ98" s="129">
        <f t="shared" si="17"/>
        <v>0</v>
      </c>
      <c r="AK98" s="130">
        <f t="shared" si="18"/>
        <v>0</v>
      </c>
      <c r="AL98" s="177">
        <f t="shared" si="29"/>
        <v>0</v>
      </c>
    </row>
    <row r="99" spans="1:38" ht="12.75" customHeight="1">
      <c r="A99" s="59" t="s">
        <v>406</v>
      </c>
      <c r="B99" s="117" t="s">
        <v>407</v>
      </c>
      <c r="C99" s="184">
        <f t="shared" si="27"/>
        <v>0</v>
      </c>
      <c r="D99" s="186">
        <f t="shared" si="19"/>
        <v>0</v>
      </c>
      <c r="E99" s="180">
        <f t="shared" si="20"/>
        <v>0</v>
      </c>
      <c r="F99" s="180">
        <f t="shared" si="21"/>
        <v>0</v>
      </c>
      <c r="G99" s="181">
        <f t="shared" si="22"/>
        <v>0</v>
      </c>
      <c r="H99" s="180">
        <f t="shared" si="23"/>
        <v>0</v>
      </c>
      <c r="I99" s="181">
        <f t="shared" si="24"/>
        <v>0</v>
      </c>
      <c r="J99" s="180">
        <f t="shared" si="25"/>
        <v>0</v>
      </c>
      <c r="K99" s="182">
        <f t="shared" si="26"/>
        <v>0</v>
      </c>
      <c r="L99" s="129">
        <f t="shared" si="15"/>
        <v>0</v>
      </c>
      <c r="M99" s="130">
        <f t="shared" si="16"/>
        <v>0</v>
      </c>
      <c r="N99" s="177">
        <f t="shared" si="28"/>
        <v>0</v>
      </c>
      <c r="O99" s="224" t="s">
        <v>266</v>
      </c>
      <c r="AA99" s="104"/>
      <c r="AB99" s="106"/>
      <c r="AC99" s="99"/>
      <c r="AD99" s="99"/>
      <c r="AE99" s="84"/>
      <c r="AF99" s="99"/>
      <c r="AG99" s="84"/>
      <c r="AH99" s="99"/>
      <c r="AI99" s="85"/>
      <c r="AJ99" s="129">
        <f t="shared" si="17"/>
        <v>0</v>
      </c>
      <c r="AK99" s="130">
        <f t="shared" si="18"/>
        <v>0</v>
      </c>
      <c r="AL99" s="177">
        <f t="shared" si="29"/>
        <v>0</v>
      </c>
    </row>
    <row r="100" spans="1:38" ht="12.75" customHeight="1">
      <c r="A100" s="59" t="s">
        <v>96</v>
      </c>
      <c r="B100" s="117" t="s">
        <v>408</v>
      </c>
      <c r="C100" s="184">
        <f t="shared" si="27"/>
        <v>0</v>
      </c>
      <c r="D100" s="186">
        <f t="shared" si="19"/>
        <v>0</v>
      </c>
      <c r="E100" s="180">
        <f t="shared" si="20"/>
        <v>0</v>
      </c>
      <c r="F100" s="180">
        <f t="shared" si="21"/>
        <v>0</v>
      </c>
      <c r="G100" s="181">
        <f t="shared" si="22"/>
        <v>0</v>
      </c>
      <c r="H100" s="180">
        <f t="shared" si="23"/>
        <v>0</v>
      </c>
      <c r="I100" s="181">
        <f t="shared" si="24"/>
        <v>0</v>
      </c>
      <c r="J100" s="180">
        <f t="shared" si="25"/>
        <v>0</v>
      </c>
      <c r="K100" s="182">
        <f t="shared" si="26"/>
        <v>0</v>
      </c>
      <c r="L100" s="129">
        <f t="shared" si="15"/>
        <v>0</v>
      </c>
      <c r="M100" s="130">
        <f t="shared" si="16"/>
        <v>0</v>
      </c>
      <c r="N100" s="177">
        <f t="shared" si="28"/>
        <v>0</v>
      </c>
      <c r="O100" s="224" t="s">
        <v>266</v>
      </c>
      <c r="AA100" s="104"/>
      <c r="AB100" s="106"/>
      <c r="AC100" s="99"/>
      <c r="AD100" s="99"/>
      <c r="AE100" s="84"/>
      <c r="AF100" s="99"/>
      <c r="AG100" s="84"/>
      <c r="AH100" s="99"/>
      <c r="AI100" s="85"/>
      <c r="AJ100" s="129">
        <f t="shared" si="17"/>
        <v>0</v>
      </c>
      <c r="AK100" s="130">
        <f t="shared" si="18"/>
        <v>0</v>
      </c>
      <c r="AL100" s="177">
        <f t="shared" si="29"/>
        <v>0</v>
      </c>
    </row>
    <row r="101" spans="1:38" ht="12.75" customHeight="1">
      <c r="A101" s="59" t="s">
        <v>409</v>
      </c>
      <c r="B101" s="117" t="s">
        <v>410</v>
      </c>
      <c r="C101" s="184">
        <f t="shared" si="27"/>
        <v>0</v>
      </c>
      <c r="D101" s="186">
        <f t="shared" si="19"/>
        <v>0</v>
      </c>
      <c r="E101" s="180">
        <f t="shared" si="20"/>
        <v>0</v>
      </c>
      <c r="F101" s="180">
        <f t="shared" si="21"/>
        <v>0</v>
      </c>
      <c r="G101" s="181">
        <f t="shared" si="22"/>
        <v>0</v>
      </c>
      <c r="H101" s="180">
        <f t="shared" si="23"/>
        <v>0</v>
      </c>
      <c r="I101" s="181">
        <f t="shared" si="24"/>
        <v>0</v>
      </c>
      <c r="J101" s="180">
        <f t="shared" si="25"/>
        <v>0</v>
      </c>
      <c r="K101" s="182">
        <f t="shared" si="26"/>
        <v>0</v>
      </c>
      <c r="L101" s="129">
        <f t="shared" si="15"/>
        <v>0</v>
      </c>
      <c r="M101" s="130">
        <f t="shared" si="16"/>
        <v>0</v>
      </c>
      <c r="N101" s="177">
        <f t="shared" si="28"/>
        <v>0</v>
      </c>
      <c r="O101" s="224" t="s">
        <v>263</v>
      </c>
      <c r="AA101" s="104"/>
      <c r="AB101" s="106"/>
      <c r="AC101" s="99"/>
      <c r="AD101" s="99"/>
      <c r="AE101" s="84"/>
      <c r="AF101" s="99"/>
      <c r="AG101" s="84"/>
      <c r="AH101" s="99"/>
      <c r="AI101" s="85"/>
      <c r="AJ101" s="129">
        <f t="shared" si="17"/>
        <v>0</v>
      </c>
      <c r="AK101" s="130">
        <f t="shared" si="18"/>
        <v>0</v>
      </c>
      <c r="AL101" s="177">
        <f t="shared" si="29"/>
        <v>0</v>
      </c>
    </row>
    <row r="102" spans="1:38" ht="12.75" customHeight="1">
      <c r="A102" s="59" t="s">
        <v>411</v>
      </c>
      <c r="B102" s="117" t="s">
        <v>412</v>
      </c>
      <c r="C102" s="184">
        <f t="shared" si="27"/>
        <v>0</v>
      </c>
      <c r="D102" s="186">
        <f t="shared" si="19"/>
        <v>0</v>
      </c>
      <c r="E102" s="180">
        <f t="shared" si="20"/>
        <v>0</v>
      </c>
      <c r="F102" s="180">
        <f t="shared" si="21"/>
        <v>0</v>
      </c>
      <c r="G102" s="181">
        <f t="shared" si="22"/>
        <v>0</v>
      </c>
      <c r="H102" s="180">
        <f t="shared" si="23"/>
        <v>0</v>
      </c>
      <c r="I102" s="181">
        <f t="shared" si="24"/>
        <v>0</v>
      </c>
      <c r="J102" s="180">
        <f t="shared" si="25"/>
        <v>0</v>
      </c>
      <c r="K102" s="182">
        <f t="shared" si="26"/>
        <v>0</v>
      </c>
      <c r="L102" s="129">
        <f t="shared" si="15"/>
        <v>0</v>
      </c>
      <c r="M102" s="130">
        <f t="shared" si="16"/>
        <v>0</v>
      </c>
      <c r="N102" s="177">
        <f t="shared" si="28"/>
        <v>0</v>
      </c>
      <c r="O102" s="224" t="s">
        <v>263</v>
      </c>
      <c r="AA102" s="104"/>
      <c r="AB102" s="106"/>
      <c r="AC102" s="99"/>
      <c r="AD102" s="99"/>
      <c r="AE102" s="84"/>
      <c r="AF102" s="99"/>
      <c r="AG102" s="84"/>
      <c r="AH102" s="99"/>
      <c r="AI102" s="85"/>
      <c r="AJ102" s="129">
        <f t="shared" si="17"/>
        <v>0</v>
      </c>
      <c r="AK102" s="130">
        <f t="shared" si="18"/>
        <v>0</v>
      </c>
      <c r="AL102" s="177">
        <f t="shared" si="29"/>
        <v>0</v>
      </c>
    </row>
    <row r="103" spans="1:38" ht="12.75" customHeight="1">
      <c r="A103" s="59" t="s">
        <v>413</v>
      </c>
      <c r="B103" s="117" t="s">
        <v>414</v>
      </c>
      <c r="C103" s="184">
        <f t="shared" si="27"/>
        <v>0</v>
      </c>
      <c r="D103" s="186">
        <f t="shared" si="19"/>
        <v>0</v>
      </c>
      <c r="E103" s="180">
        <f t="shared" si="20"/>
        <v>1</v>
      </c>
      <c r="F103" s="180">
        <f t="shared" si="21"/>
        <v>0</v>
      </c>
      <c r="G103" s="181">
        <f t="shared" si="22"/>
        <v>0</v>
      </c>
      <c r="H103" s="180">
        <f t="shared" si="23"/>
        <v>0</v>
      </c>
      <c r="I103" s="181">
        <f t="shared" si="24"/>
        <v>0</v>
      </c>
      <c r="J103" s="180">
        <f t="shared" si="25"/>
        <v>0</v>
      </c>
      <c r="K103" s="182">
        <f t="shared" si="26"/>
        <v>0</v>
      </c>
      <c r="L103" s="129">
        <f t="shared" si="15"/>
        <v>0</v>
      </c>
      <c r="M103" s="130">
        <f t="shared" si="16"/>
        <v>0</v>
      </c>
      <c r="N103" s="177">
        <f t="shared" si="28"/>
        <v>0</v>
      </c>
      <c r="O103" s="224" t="s">
        <v>266</v>
      </c>
      <c r="AA103" s="104"/>
      <c r="AB103" s="106"/>
      <c r="AC103" s="99">
        <v>1</v>
      </c>
      <c r="AD103" s="99"/>
      <c r="AE103" s="84"/>
      <c r="AF103" s="99"/>
      <c r="AG103" s="84"/>
      <c r="AH103" s="99"/>
      <c r="AI103" s="85"/>
      <c r="AJ103" s="129">
        <f t="shared" si="17"/>
        <v>0</v>
      </c>
      <c r="AK103" s="130">
        <f t="shared" si="18"/>
        <v>0</v>
      </c>
      <c r="AL103" s="177">
        <f t="shared" si="29"/>
        <v>0</v>
      </c>
    </row>
    <row r="104" spans="1:38" ht="12.75" customHeight="1">
      <c r="A104" s="59" t="s">
        <v>415</v>
      </c>
      <c r="B104" s="117" t="s">
        <v>416</v>
      </c>
      <c r="C104" s="184">
        <f t="shared" si="27"/>
        <v>0</v>
      </c>
      <c r="D104" s="186">
        <f t="shared" si="19"/>
        <v>1</v>
      </c>
      <c r="E104" s="180">
        <f t="shared" si="20"/>
        <v>1</v>
      </c>
      <c r="F104" s="180">
        <f t="shared" si="21"/>
        <v>0</v>
      </c>
      <c r="G104" s="181">
        <f t="shared" si="22"/>
        <v>1</v>
      </c>
      <c r="H104" s="180">
        <f t="shared" si="23"/>
        <v>0</v>
      </c>
      <c r="I104" s="181">
        <f t="shared" si="24"/>
        <v>0</v>
      </c>
      <c r="J104" s="180">
        <f t="shared" si="25"/>
        <v>0</v>
      </c>
      <c r="K104" s="182">
        <f t="shared" si="26"/>
        <v>0</v>
      </c>
      <c r="L104" s="129">
        <f aca="true" t="shared" si="30" ref="L104:L140">F104+H104+J104</f>
        <v>0</v>
      </c>
      <c r="M104" s="130">
        <f aca="true" t="shared" si="31" ref="M104:M140">G104+I104+K104</f>
        <v>1</v>
      </c>
      <c r="N104" s="177">
        <f t="shared" si="28"/>
        <v>1</v>
      </c>
      <c r="O104" s="224" t="s">
        <v>266</v>
      </c>
      <c r="AA104" s="104"/>
      <c r="AB104" s="106">
        <v>1</v>
      </c>
      <c r="AC104" s="99">
        <v>1</v>
      </c>
      <c r="AD104" s="99"/>
      <c r="AE104" s="84">
        <v>1</v>
      </c>
      <c r="AF104" s="99"/>
      <c r="AG104" s="84"/>
      <c r="AH104" s="99"/>
      <c r="AI104" s="85"/>
      <c r="AJ104" s="129">
        <f t="shared" si="17"/>
        <v>0</v>
      </c>
      <c r="AK104" s="130">
        <f t="shared" si="18"/>
        <v>1</v>
      </c>
      <c r="AL104" s="177">
        <f t="shared" si="29"/>
        <v>1</v>
      </c>
    </row>
    <row r="105" spans="1:38" ht="12.75" customHeight="1">
      <c r="A105" s="59" t="s">
        <v>417</v>
      </c>
      <c r="B105" s="117" t="s">
        <v>418</v>
      </c>
      <c r="C105" s="184">
        <f t="shared" si="27"/>
        <v>2</v>
      </c>
      <c r="D105" s="186">
        <f t="shared" si="19"/>
        <v>1</v>
      </c>
      <c r="E105" s="180">
        <f t="shared" si="20"/>
        <v>4</v>
      </c>
      <c r="F105" s="180">
        <f t="shared" si="21"/>
        <v>1</v>
      </c>
      <c r="G105" s="181">
        <f t="shared" si="22"/>
        <v>1</v>
      </c>
      <c r="H105" s="180">
        <f t="shared" si="23"/>
        <v>1</v>
      </c>
      <c r="I105" s="181">
        <f t="shared" si="24"/>
        <v>0</v>
      </c>
      <c r="J105" s="180">
        <f t="shared" si="25"/>
        <v>0</v>
      </c>
      <c r="K105" s="182">
        <f t="shared" si="26"/>
        <v>0</v>
      </c>
      <c r="L105" s="129">
        <f t="shared" si="30"/>
        <v>2</v>
      </c>
      <c r="M105" s="130">
        <f t="shared" si="31"/>
        <v>1</v>
      </c>
      <c r="N105" s="177">
        <f t="shared" si="28"/>
        <v>1</v>
      </c>
      <c r="O105" s="224" t="s">
        <v>266</v>
      </c>
      <c r="AA105" s="104">
        <v>2</v>
      </c>
      <c r="AB105" s="106">
        <v>1</v>
      </c>
      <c r="AC105" s="99">
        <v>4</v>
      </c>
      <c r="AD105" s="99">
        <v>1</v>
      </c>
      <c r="AE105" s="84">
        <v>1</v>
      </c>
      <c r="AF105" s="99">
        <v>1</v>
      </c>
      <c r="AG105" s="84"/>
      <c r="AH105" s="99"/>
      <c r="AI105" s="85"/>
      <c r="AJ105" s="129">
        <f t="shared" si="17"/>
        <v>2</v>
      </c>
      <c r="AK105" s="130">
        <f t="shared" si="18"/>
        <v>1</v>
      </c>
      <c r="AL105" s="177">
        <f t="shared" si="29"/>
        <v>1</v>
      </c>
    </row>
    <row r="106" spans="1:38" ht="12.75" customHeight="1">
      <c r="A106" s="59" t="s">
        <v>97</v>
      </c>
      <c r="B106" s="117" t="s">
        <v>419</v>
      </c>
      <c r="C106" s="184">
        <f t="shared" si="27"/>
        <v>1</v>
      </c>
      <c r="D106" s="186">
        <f t="shared" si="19"/>
        <v>0</v>
      </c>
      <c r="E106" s="180">
        <f t="shared" si="20"/>
        <v>1</v>
      </c>
      <c r="F106" s="180">
        <f t="shared" si="21"/>
        <v>1</v>
      </c>
      <c r="G106" s="181">
        <f t="shared" si="22"/>
        <v>0</v>
      </c>
      <c r="H106" s="180">
        <f t="shared" si="23"/>
        <v>0</v>
      </c>
      <c r="I106" s="181">
        <f t="shared" si="24"/>
        <v>0</v>
      </c>
      <c r="J106" s="180">
        <f t="shared" si="25"/>
        <v>0</v>
      </c>
      <c r="K106" s="182">
        <f t="shared" si="26"/>
        <v>0</v>
      </c>
      <c r="L106" s="129">
        <f t="shared" si="30"/>
        <v>1</v>
      </c>
      <c r="M106" s="130">
        <f t="shared" si="31"/>
        <v>0</v>
      </c>
      <c r="N106" s="177">
        <f t="shared" si="28"/>
        <v>1</v>
      </c>
      <c r="O106" s="224" t="s">
        <v>266</v>
      </c>
      <c r="AA106" s="104">
        <v>1</v>
      </c>
      <c r="AB106" s="106"/>
      <c r="AC106" s="99">
        <v>1</v>
      </c>
      <c r="AD106" s="99">
        <v>1</v>
      </c>
      <c r="AE106" s="84"/>
      <c r="AF106" s="99"/>
      <c r="AG106" s="84"/>
      <c r="AH106" s="99"/>
      <c r="AI106" s="85"/>
      <c r="AJ106" s="129">
        <f t="shared" si="17"/>
        <v>1</v>
      </c>
      <c r="AK106" s="130">
        <f t="shared" si="18"/>
        <v>0</v>
      </c>
      <c r="AL106" s="177">
        <f t="shared" si="29"/>
        <v>1</v>
      </c>
    </row>
    <row r="107" spans="1:38" ht="12.75" customHeight="1">
      <c r="A107" s="59" t="s">
        <v>420</v>
      </c>
      <c r="B107" s="117" t="s">
        <v>421</v>
      </c>
      <c r="C107" s="184">
        <f t="shared" si="27"/>
        <v>0</v>
      </c>
      <c r="D107" s="186">
        <f t="shared" si="19"/>
        <v>1</v>
      </c>
      <c r="E107" s="180">
        <f t="shared" si="20"/>
        <v>1</v>
      </c>
      <c r="F107" s="180">
        <f t="shared" si="21"/>
        <v>0</v>
      </c>
      <c r="G107" s="181">
        <f t="shared" si="22"/>
        <v>1</v>
      </c>
      <c r="H107" s="180">
        <f t="shared" si="23"/>
        <v>0</v>
      </c>
      <c r="I107" s="181">
        <f t="shared" si="24"/>
        <v>0</v>
      </c>
      <c r="J107" s="180">
        <f t="shared" si="25"/>
        <v>0</v>
      </c>
      <c r="K107" s="182">
        <f t="shared" si="26"/>
        <v>0</v>
      </c>
      <c r="L107" s="129">
        <f t="shared" si="30"/>
        <v>0</v>
      </c>
      <c r="M107" s="130">
        <f t="shared" si="31"/>
        <v>1</v>
      </c>
      <c r="N107" s="177">
        <f t="shared" si="28"/>
        <v>1</v>
      </c>
      <c r="O107" s="224" t="s">
        <v>266</v>
      </c>
      <c r="AA107" s="104"/>
      <c r="AB107" s="106">
        <v>1</v>
      </c>
      <c r="AC107" s="99">
        <v>1</v>
      </c>
      <c r="AD107" s="99"/>
      <c r="AE107" s="84">
        <v>1</v>
      </c>
      <c r="AF107" s="99"/>
      <c r="AG107" s="84"/>
      <c r="AH107" s="99"/>
      <c r="AI107" s="85"/>
      <c r="AJ107" s="129">
        <f t="shared" si="17"/>
        <v>0</v>
      </c>
      <c r="AK107" s="130">
        <f t="shared" si="18"/>
        <v>1</v>
      </c>
      <c r="AL107" s="177">
        <f t="shared" si="29"/>
        <v>1</v>
      </c>
    </row>
    <row r="108" spans="1:38" ht="12.75" customHeight="1">
      <c r="A108" s="59" t="s">
        <v>422</v>
      </c>
      <c r="B108" s="117" t="s">
        <v>423</v>
      </c>
      <c r="C108" s="184">
        <f t="shared" si="27"/>
        <v>0</v>
      </c>
      <c r="D108" s="186">
        <f t="shared" si="19"/>
        <v>0</v>
      </c>
      <c r="E108" s="180">
        <f t="shared" si="20"/>
        <v>0</v>
      </c>
      <c r="F108" s="180">
        <f t="shared" si="21"/>
        <v>0</v>
      </c>
      <c r="G108" s="181">
        <f t="shared" si="22"/>
        <v>0</v>
      </c>
      <c r="H108" s="180">
        <f t="shared" si="23"/>
        <v>0</v>
      </c>
      <c r="I108" s="181">
        <f t="shared" si="24"/>
        <v>0</v>
      </c>
      <c r="J108" s="180">
        <f t="shared" si="25"/>
        <v>0</v>
      </c>
      <c r="K108" s="182">
        <f t="shared" si="26"/>
        <v>0</v>
      </c>
      <c r="L108" s="129">
        <f t="shared" si="30"/>
        <v>0</v>
      </c>
      <c r="M108" s="130">
        <f t="shared" si="31"/>
        <v>0</v>
      </c>
      <c r="N108" s="177">
        <f t="shared" si="28"/>
        <v>0</v>
      </c>
      <c r="O108" s="224" t="s">
        <v>266</v>
      </c>
      <c r="AA108" s="104"/>
      <c r="AB108" s="106"/>
      <c r="AC108" s="99"/>
      <c r="AD108" s="99"/>
      <c r="AE108" s="84"/>
      <c r="AF108" s="99"/>
      <c r="AG108" s="84"/>
      <c r="AH108" s="99"/>
      <c r="AI108" s="85"/>
      <c r="AJ108" s="129">
        <f t="shared" si="17"/>
        <v>0</v>
      </c>
      <c r="AK108" s="130">
        <f t="shared" si="18"/>
        <v>0</v>
      </c>
      <c r="AL108" s="177">
        <f t="shared" si="29"/>
        <v>0</v>
      </c>
    </row>
    <row r="109" spans="1:38" ht="12.75" customHeight="1">
      <c r="A109" s="59" t="s">
        <v>424</v>
      </c>
      <c r="B109" s="117" t="s">
        <v>425</v>
      </c>
      <c r="C109" s="184">
        <f t="shared" si="27"/>
        <v>1</v>
      </c>
      <c r="D109" s="186">
        <f t="shared" si="19"/>
        <v>2</v>
      </c>
      <c r="E109" s="180">
        <f t="shared" si="20"/>
        <v>5</v>
      </c>
      <c r="F109" s="180">
        <f t="shared" si="21"/>
        <v>1</v>
      </c>
      <c r="G109" s="181">
        <f t="shared" si="22"/>
        <v>2</v>
      </c>
      <c r="H109" s="180">
        <f t="shared" si="23"/>
        <v>0</v>
      </c>
      <c r="I109" s="181">
        <f t="shared" si="24"/>
        <v>0</v>
      </c>
      <c r="J109" s="180">
        <f t="shared" si="25"/>
        <v>0</v>
      </c>
      <c r="K109" s="182">
        <f t="shared" si="26"/>
        <v>1</v>
      </c>
      <c r="L109" s="129">
        <f t="shared" si="30"/>
        <v>1</v>
      </c>
      <c r="M109" s="130">
        <f t="shared" si="31"/>
        <v>3</v>
      </c>
      <c r="N109" s="177">
        <f t="shared" si="28"/>
        <v>1</v>
      </c>
      <c r="O109" s="224" t="s">
        <v>266</v>
      </c>
      <c r="AA109" s="104">
        <v>1</v>
      </c>
      <c r="AB109" s="106">
        <v>2</v>
      </c>
      <c r="AC109" s="99">
        <v>5</v>
      </c>
      <c r="AD109" s="99">
        <v>1</v>
      </c>
      <c r="AE109" s="84">
        <v>2</v>
      </c>
      <c r="AF109" s="99"/>
      <c r="AG109" s="84"/>
      <c r="AH109" s="99"/>
      <c r="AI109" s="85">
        <v>1</v>
      </c>
      <c r="AJ109" s="129">
        <f t="shared" si="17"/>
        <v>1</v>
      </c>
      <c r="AK109" s="130">
        <f t="shared" si="18"/>
        <v>3</v>
      </c>
      <c r="AL109" s="177">
        <f t="shared" si="29"/>
        <v>1</v>
      </c>
    </row>
    <row r="110" spans="1:38" ht="12.75" customHeight="1">
      <c r="A110" s="59" t="s">
        <v>98</v>
      </c>
      <c r="B110" s="117" t="s">
        <v>426</v>
      </c>
      <c r="C110" s="184">
        <f t="shared" si="27"/>
        <v>0</v>
      </c>
      <c r="D110" s="186">
        <f t="shared" si="19"/>
        <v>0</v>
      </c>
      <c r="E110" s="180">
        <f t="shared" si="20"/>
        <v>0</v>
      </c>
      <c r="F110" s="180">
        <f t="shared" si="21"/>
        <v>0</v>
      </c>
      <c r="G110" s="181">
        <f t="shared" si="22"/>
        <v>0</v>
      </c>
      <c r="H110" s="180">
        <f t="shared" si="23"/>
        <v>0</v>
      </c>
      <c r="I110" s="181">
        <f t="shared" si="24"/>
        <v>0</v>
      </c>
      <c r="J110" s="180">
        <f t="shared" si="25"/>
        <v>0</v>
      </c>
      <c r="K110" s="182">
        <f t="shared" si="26"/>
        <v>0</v>
      </c>
      <c r="L110" s="129">
        <f t="shared" si="30"/>
        <v>0</v>
      </c>
      <c r="M110" s="130">
        <f t="shared" si="31"/>
        <v>0</v>
      </c>
      <c r="N110" s="177">
        <f t="shared" si="28"/>
        <v>0</v>
      </c>
      <c r="O110" s="224" t="s">
        <v>266</v>
      </c>
      <c r="AA110" s="104"/>
      <c r="AB110" s="106"/>
      <c r="AC110" s="99"/>
      <c r="AD110" s="99"/>
      <c r="AE110" s="84"/>
      <c r="AF110" s="99"/>
      <c r="AG110" s="84"/>
      <c r="AH110" s="99"/>
      <c r="AI110" s="85"/>
      <c r="AJ110" s="129">
        <f t="shared" si="17"/>
        <v>0</v>
      </c>
      <c r="AK110" s="130">
        <f t="shared" si="18"/>
        <v>0</v>
      </c>
      <c r="AL110" s="177">
        <f t="shared" si="29"/>
        <v>0</v>
      </c>
    </row>
    <row r="111" spans="1:38" ht="12.75" customHeight="1">
      <c r="A111" s="59" t="s">
        <v>427</v>
      </c>
      <c r="B111" s="117" t="s">
        <v>428</v>
      </c>
      <c r="C111" s="184">
        <f t="shared" si="27"/>
        <v>1</v>
      </c>
      <c r="D111" s="186">
        <f t="shared" si="19"/>
        <v>0</v>
      </c>
      <c r="E111" s="180">
        <f t="shared" si="20"/>
        <v>1</v>
      </c>
      <c r="F111" s="180">
        <f t="shared" si="21"/>
        <v>1</v>
      </c>
      <c r="G111" s="181">
        <f t="shared" si="22"/>
        <v>0</v>
      </c>
      <c r="H111" s="180">
        <f t="shared" si="23"/>
        <v>0</v>
      </c>
      <c r="I111" s="181">
        <f t="shared" si="24"/>
        <v>0</v>
      </c>
      <c r="J111" s="180">
        <f t="shared" si="25"/>
        <v>0</v>
      </c>
      <c r="K111" s="182">
        <f t="shared" si="26"/>
        <v>0</v>
      </c>
      <c r="L111" s="129">
        <f t="shared" si="30"/>
        <v>1</v>
      </c>
      <c r="M111" s="130">
        <f t="shared" si="31"/>
        <v>0</v>
      </c>
      <c r="N111" s="177">
        <f t="shared" si="28"/>
        <v>1</v>
      </c>
      <c r="O111" s="224" t="s">
        <v>266</v>
      </c>
      <c r="AA111" s="104">
        <v>1</v>
      </c>
      <c r="AB111" s="106"/>
      <c r="AC111" s="99">
        <v>1</v>
      </c>
      <c r="AD111" s="99">
        <v>1</v>
      </c>
      <c r="AE111" s="84"/>
      <c r="AF111" s="99"/>
      <c r="AG111" s="84"/>
      <c r="AH111" s="99"/>
      <c r="AI111" s="85"/>
      <c r="AJ111" s="129">
        <f t="shared" si="17"/>
        <v>1</v>
      </c>
      <c r="AK111" s="130">
        <f t="shared" si="18"/>
        <v>0</v>
      </c>
      <c r="AL111" s="177">
        <f t="shared" si="29"/>
        <v>1</v>
      </c>
    </row>
    <row r="112" spans="1:38" ht="12.75" customHeight="1">
      <c r="A112" s="59" t="s">
        <v>429</v>
      </c>
      <c r="B112" s="117" t="s">
        <v>430</v>
      </c>
      <c r="C112" s="184">
        <f t="shared" si="27"/>
        <v>1</v>
      </c>
      <c r="D112" s="186">
        <f t="shared" si="19"/>
        <v>0</v>
      </c>
      <c r="E112" s="180">
        <f t="shared" si="20"/>
        <v>1</v>
      </c>
      <c r="F112" s="180">
        <f t="shared" si="21"/>
        <v>1</v>
      </c>
      <c r="G112" s="181">
        <f t="shared" si="22"/>
        <v>0</v>
      </c>
      <c r="H112" s="180">
        <f t="shared" si="23"/>
        <v>0</v>
      </c>
      <c r="I112" s="181">
        <f t="shared" si="24"/>
        <v>0</v>
      </c>
      <c r="J112" s="180">
        <f t="shared" si="25"/>
        <v>0</v>
      </c>
      <c r="K112" s="182">
        <f t="shared" si="26"/>
        <v>0</v>
      </c>
      <c r="L112" s="129">
        <f t="shared" si="30"/>
        <v>1</v>
      </c>
      <c r="M112" s="130">
        <f t="shared" si="31"/>
        <v>0</v>
      </c>
      <c r="N112" s="177">
        <f t="shared" si="28"/>
        <v>1</v>
      </c>
      <c r="O112" s="224" t="s">
        <v>266</v>
      </c>
      <c r="AA112" s="104">
        <v>1</v>
      </c>
      <c r="AB112" s="106"/>
      <c r="AC112" s="99">
        <v>1</v>
      </c>
      <c r="AD112" s="99">
        <v>1</v>
      </c>
      <c r="AE112" s="84"/>
      <c r="AF112" s="99"/>
      <c r="AG112" s="84"/>
      <c r="AH112" s="99"/>
      <c r="AI112" s="85"/>
      <c r="AJ112" s="129">
        <f t="shared" si="17"/>
        <v>1</v>
      </c>
      <c r="AK112" s="130">
        <f t="shared" si="18"/>
        <v>0</v>
      </c>
      <c r="AL112" s="177">
        <f t="shared" si="29"/>
        <v>1</v>
      </c>
    </row>
    <row r="113" spans="1:38" ht="12.75" customHeight="1">
      <c r="A113" s="59" t="s">
        <v>431</v>
      </c>
      <c r="B113" s="117" t="s">
        <v>432</v>
      </c>
      <c r="C113" s="184">
        <f t="shared" si="27"/>
        <v>1</v>
      </c>
      <c r="D113" s="186">
        <f t="shared" si="19"/>
        <v>1</v>
      </c>
      <c r="E113" s="180">
        <f t="shared" si="20"/>
        <v>3</v>
      </c>
      <c r="F113" s="180">
        <f t="shared" si="21"/>
        <v>1</v>
      </c>
      <c r="G113" s="181">
        <f t="shared" si="22"/>
        <v>1</v>
      </c>
      <c r="H113" s="180">
        <f t="shared" si="23"/>
        <v>0</v>
      </c>
      <c r="I113" s="181">
        <f t="shared" si="24"/>
        <v>0</v>
      </c>
      <c r="J113" s="180">
        <f t="shared" si="25"/>
        <v>0</v>
      </c>
      <c r="K113" s="182">
        <f t="shared" si="26"/>
        <v>0</v>
      </c>
      <c r="L113" s="129">
        <f t="shared" si="30"/>
        <v>1</v>
      </c>
      <c r="M113" s="130">
        <f t="shared" si="31"/>
        <v>1</v>
      </c>
      <c r="N113" s="177">
        <f t="shared" si="28"/>
        <v>1</v>
      </c>
      <c r="O113" s="224" t="s">
        <v>266</v>
      </c>
      <c r="AA113" s="104">
        <v>1</v>
      </c>
      <c r="AB113" s="106">
        <v>1</v>
      </c>
      <c r="AC113" s="99">
        <v>3</v>
      </c>
      <c r="AD113" s="99">
        <v>1</v>
      </c>
      <c r="AE113" s="84">
        <v>1</v>
      </c>
      <c r="AF113" s="99"/>
      <c r="AG113" s="84"/>
      <c r="AH113" s="99"/>
      <c r="AI113" s="85"/>
      <c r="AJ113" s="129">
        <f t="shared" si="17"/>
        <v>1</v>
      </c>
      <c r="AK113" s="130">
        <f t="shared" si="18"/>
        <v>1</v>
      </c>
      <c r="AL113" s="177">
        <f t="shared" si="29"/>
        <v>1</v>
      </c>
    </row>
    <row r="114" spans="1:38" ht="12.75" customHeight="1">
      <c r="A114" s="59" t="s">
        <v>99</v>
      </c>
      <c r="B114" s="117" t="s">
        <v>433</v>
      </c>
      <c r="C114" s="184">
        <f t="shared" si="27"/>
        <v>0</v>
      </c>
      <c r="D114" s="186">
        <f t="shared" si="19"/>
        <v>0</v>
      </c>
      <c r="E114" s="180">
        <f t="shared" si="20"/>
        <v>0</v>
      </c>
      <c r="F114" s="180">
        <f t="shared" si="21"/>
        <v>0</v>
      </c>
      <c r="G114" s="181">
        <f t="shared" si="22"/>
        <v>0</v>
      </c>
      <c r="H114" s="180">
        <f t="shared" si="23"/>
        <v>0</v>
      </c>
      <c r="I114" s="181">
        <f t="shared" si="24"/>
        <v>0</v>
      </c>
      <c r="J114" s="180">
        <f t="shared" si="25"/>
        <v>0</v>
      </c>
      <c r="K114" s="182">
        <f t="shared" si="26"/>
        <v>0</v>
      </c>
      <c r="L114" s="129">
        <f t="shared" si="30"/>
        <v>0</v>
      </c>
      <c r="M114" s="130">
        <f t="shared" si="31"/>
        <v>0</v>
      </c>
      <c r="N114" s="177">
        <f t="shared" si="28"/>
        <v>0</v>
      </c>
      <c r="O114" s="224" t="s">
        <v>266</v>
      </c>
      <c r="AA114" s="104"/>
      <c r="AB114" s="106"/>
      <c r="AC114" s="99"/>
      <c r="AD114" s="99"/>
      <c r="AE114" s="84"/>
      <c r="AF114" s="99"/>
      <c r="AG114" s="84"/>
      <c r="AH114" s="99"/>
      <c r="AI114" s="85"/>
      <c r="AJ114" s="129">
        <f t="shared" si="17"/>
        <v>0</v>
      </c>
      <c r="AK114" s="130">
        <f t="shared" si="18"/>
        <v>0</v>
      </c>
      <c r="AL114" s="177">
        <f t="shared" si="29"/>
        <v>0</v>
      </c>
    </row>
    <row r="115" spans="1:38" ht="12.75" customHeight="1">
      <c r="A115" s="59" t="s">
        <v>434</v>
      </c>
      <c r="B115" s="117" t="s">
        <v>435</v>
      </c>
      <c r="C115" s="184">
        <f t="shared" si="27"/>
        <v>0</v>
      </c>
      <c r="D115" s="186">
        <f t="shared" si="19"/>
        <v>14</v>
      </c>
      <c r="E115" s="180">
        <f t="shared" si="20"/>
        <v>17</v>
      </c>
      <c r="F115" s="180">
        <f t="shared" si="21"/>
        <v>0</v>
      </c>
      <c r="G115" s="181">
        <f t="shared" si="22"/>
        <v>13</v>
      </c>
      <c r="H115" s="180">
        <f t="shared" si="23"/>
        <v>0</v>
      </c>
      <c r="I115" s="181">
        <f t="shared" si="24"/>
        <v>0</v>
      </c>
      <c r="J115" s="180">
        <f t="shared" si="25"/>
        <v>0</v>
      </c>
      <c r="K115" s="182">
        <f t="shared" si="26"/>
        <v>1</v>
      </c>
      <c r="L115" s="129">
        <f t="shared" si="30"/>
        <v>0</v>
      </c>
      <c r="M115" s="130">
        <f t="shared" si="31"/>
        <v>14</v>
      </c>
      <c r="N115" s="177">
        <f t="shared" si="28"/>
        <v>1</v>
      </c>
      <c r="O115" s="224" t="s">
        <v>263</v>
      </c>
      <c r="AA115" s="104"/>
      <c r="AB115" s="106">
        <v>14</v>
      </c>
      <c r="AC115" s="99">
        <v>17</v>
      </c>
      <c r="AD115" s="99"/>
      <c r="AE115" s="84">
        <v>13</v>
      </c>
      <c r="AF115" s="99"/>
      <c r="AG115" s="84"/>
      <c r="AH115" s="99"/>
      <c r="AI115" s="85">
        <v>1</v>
      </c>
      <c r="AJ115" s="129">
        <f t="shared" si="17"/>
        <v>0</v>
      </c>
      <c r="AK115" s="130">
        <f t="shared" si="18"/>
        <v>14</v>
      </c>
      <c r="AL115" s="177">
        <f t="shared" si="29"/>
        <v>1</v>
      </c>
    </row>
    <row r="116" spans="1:38" ht="12.75" customHeight="1">
      <c r="A116" s="59" t="s">
        <v>436</v>
      </c>
      <c r="B116" s="117" t="s">
        <v>437</v>
      </c>
      <c r="C116" s="184">
        <f t="shared" si="27"/>
        <v>8</v>
      </c>
      <c r="D116" s="186">
        <f t="shared" si="19"/>
        <v>53</v>
      </c>
      <c r="E116" s="180">
        <f t="shared" si="20"/>
        <v>81</v>
      </c>
      <c r="F116" s="180">
        <f t="shared" si="21"/>
        <v>8</v>
      </c>
      <c r="G116" s="181">
        <f t="shared" si="22"/>
        <v>42</v>
      </c>
      <c r="H116" s="180">
        <f t="shared" si="23"/>
        <v>0</v>
      </c>
      <c r="I116" s="181">
        <f t="shared" si="24"/>
        <v>2</v>
      </c>
      <c r="J116" s="180">
        <f t="shared" si="25"/>
        <v>0</v>
      </c>
      <c r="K116" s="182">
        <f t="shared" si="26"/>
        <v>7</v>
      </c>
      <c r="L116" s="129">
        <f t="shared" si="30"/>
        <v>8</v>
      </c>
      <c r="M116" s="130">
        <f t="shared" si="31"/>
        <v>51</v>
      </c>
      <c r="N116" s="177">
        <f t="shared" si="28"/>
        <v>1</v>
      </c>
      <c r="O116" s="224" t="s">
        <v>263</v>
      </c>
      <c r="AA116" s="104">
        <v>8</v>
      </c>
      <c r="AB116" s="106">
        <v>53</v>
      </c>
      <c r="AC116" s="99">
        <v>81</v>
      </c>
      <c r="AD116" s="99">
        <v>8</v>
      </c>
      <c r="AE116" s="84">
        <v>42</v>
      </c>
      <c r="AF116" s="99"/>
      <c r="AG116" s="84">
        <v>2</v>
      </c>
      <c r="AH116" s="99"/>
      <c r="AI116" s="85">
        <v>7</v>
      </c>
      <c r="AJ116" s="129">
        <f t="shared" si="17"/>
        <v>8</v>
      </c>
      <c r="AK116" s="130">
        <f t="shared" si="18"/>
        <v>51</v>
      </c>
      <c r="AL116" s="177">
        <f t="shared" si="29"/>
        <v>1</v>
      </c>
    </row>
    <row r="117" spans="1:38" ht="12.75" customHeight="1">
      <c r="A117" s="59" t="s">
        <v>438</v>
      </c>
      <c r="B117" s="117" t="s">
        <v>439</v>
      </c>
      <c r="C117" s="184">
        <f t="shared" si="27"/>
        <v>8</v>
      </c>
      <c r="D117" s="186">
        <f t="shared" si="19"/>
        <v>2</v>
      </c>
      <c r="E117" s="180">
        <f t="shared" si="20"/>
        <v>11</v>
      </c>
      <c r="F117" s="180">
        <f t="shared" si="21"/>
        <v>8</v>
      </c>
      <c r="G117" s="181">
        <f t="shared" si="22"/>
        <v>2</v>
      </c>
      <c r="H117" s="180">
        <f t="shared" si="23"/>
        <v>0</v>
      </c>
      <c r="I117" s="181">
        <f t="shared" si="24"/>
        <v>0</v>
      </c>
      <c r="J117" s="180">
        <f t="shared" si="25"/>
        <v>0</v>
      </c>
      <c r="K117" s="182">
        <f t="shared" si="26"/>
        <v>0</v>
      </c>
      <c r="L117" s="129">
        <f t="shared" si="30"/>
        <v>8</v>
      </c>
      <c r="M117" s="130">
        <f t="shared" si="31"/>
        <v>2</v>
      </c>
      <c r="N117" s="177">
        <f t="shared" si="28"/>
        <v>1</v>
      </c>
      <c r="O117" s="224" t="s">
        <v>263</v>
      </c>
      <c r="AA117" s="104">
        <v>8</v>
      </c>
      <c r="AB117" s="106">
        <v>2</v>
      </c>
      <c r="AC117" s="99">
        <v>11</v>
      </c>
      <c r="AD117" s="99">
        <v>8</v>
      </c>
      <c r="AE117" s="84">
        <v>2</v>
      </c>
      <c r="AF117" s="99"/>
      <c r="AG117" s="84"/>
      <c r="AH117" s="99"/>
      <c r="AI117" s="85"/>
      <c r="AJ117" s="129">
        <f t="shared" si="17"/>
        <v>8</v>
      </c>
      <c r="AK117" s="130">
        <f t="shared" si="18"/>
        <v>2</v>
      </c>
      <c r="AL117" s="177">
        <f t="shared" si="29"/>
        <v>1</v>
      </c>
    </row>
    <row r="118" spans="1:38" ht="12.75" customHeight="1">
      <c r="A118" s="59" t="s">
        <v>440</v>
      </c>
      <c r="B118" s="117" t="s">
        <v>441</v>
      </c>
      <c r="C118" s="184">
        <f t="shared" si="27"/>
        <v>20</v>
      </c>
      <c r="D118" s="186">
        <f t="shared" si="19"/>
        <v>14</v>
      </c>
      <c r="E118" s="180">
        <f t="shared" si="20"/>
        <v>40</v>
      </c>
      <c r="F118" s="180">
        <f t="shared" si="21"/>
        <v>20</v>
      </c>
      <c r="G118" s="181">
        <f t="shared" si="22"/>
        <v>15</v>
      </c>
      <c r="H118" s="180">
        <f t="shared" si="23"/>
        <v>0</v>
      </c>
      <c r="I118" s="181">
        <f t="shared" si="24"/>
        <v>0</v>
      </c>
      <c r="J118" s="180">
        <f t="shared" si="25"/>
        <v>0</v>
      </c>
      <c r="K118" s="182">
        <f t="shared" si="26"/>
        <v>1</v>
      </c>
      <c r="L118" s="129">
        <f t="shared" si="30"/>
        <v>20</v>
      </c>
      <c r="M118" s="130">
        <f t="shared" si="31"/>
        <v>16</v>
      </c>
      <c r="N118" s="177">
        <f t="shared" si="28"/>
        <v>1</v>
      </c>
      <c r="O118" s="224" t="s">
        <v>263</v>
      </c>
      <c r="AA118" s="104">
        <v>20</v>
      </c>
      <c r="AB118" s="106">
        <v>14</v>
      </c>
      <c r="AC118" s="99">
        <v>40</v>
      </c>
      <c r="AD118" s="99">
        <v>20</v>
      </c>
      <c r="AE118" s="84">
        <v>15</v>
      </c>
      <c r="AF118" s="99"/>
      <c r="AG118" s="84"/>
      <c r="AH118" s="99"/>
      <c r="AI118" s="85">
        <v>1</v>
      </c>
      <c r="AJ118" s="129">
        <f t="shared" si="17"/>
        <v>20</v>
      </c>
      <c r="AK118" s="130">
        <f t="shared" si="18"/>
        <v>16</v>
      </c>
      <c r="AL118" s="177">
        <f t="shared" si="29"/>
        <v>1</v>
      </c>
    </row>
    <row r="119" spans="1:38" ht="12.75" customHeight="1">
      <c r="A119" s="59" t="s">
        <v>442</v>
      </c>
      <c r="B119" s="117" t="s">
        <v>443</v>
      </c>
      <c r="C119" s="184">
        <f t="shared" si="27"/>
        <v>0</v>
      </c>
      <c r="D119" s="186">
        <f t="shared" si="19"/>
        <v>0</v>
      </c>
      <c r="E119" s="180">
        <f t="shared" si="20"/>
        <v>0</v>
      </c>
      <c r="F119" s="180">
        <f t="shared" si="21"/>
        <v>0</v>
      </c>
      <c r="G119" s="181">
        <f t="shared" si="22"/>
        <v>0</v>
      </c>
      <c r="H119" s="180">
        <f t="shared" si="23"/>
        <v>0</v>
      </c>
      <c r="I119" s="181">
        <f t="shared" si="24"/>
        <v>0</v>
      </c>
      <c r="J119" s="180">
        <f t="shared" si="25"/>
        <v>0</v>
      </c>
      <c r="K119" s="182">
        <f t="shared" si="26"/>
        <v>0</v>
      </c>
      <c r="L119" s="129">
        <f t="shared" si="30"/>
        <v>0</v>
      </c>
      <c r="M119" s="130">
        <f t="shared" si="31"/>
        <v>0</v>
      </c>
      <c r="N119" s="177">
        <f t="shared" si="28"/>
        <v>0</v>
      </c>
      <c r="O119" s="224" t="s">
        <v>263</v>
      </c>
      <c r="AA119" s="104"/>
      <c r="AB119" s="106"/>
      <c r="AC119" s="99"/>
      <c r="AD119" s="99"/>
      <c r="AE119" s="84"/>
      <c r="AF119" s="99"/>
      <c r="AG119" s="84"/>
      <c r="AH119" s="99"/>
      <c r="AI119" s="85"/>
      <c r="AJ119" s="129">
        <f t="shared" si="17"/>
        <v>0</v>
      </c>
      <c r="AK119" s="130">
        <f t="shared" si="18"/>
        <v>0</v>
      </c>
      <c r="AL119" s="177">
        <f t="shared" si="29"/>
        <v>0</v>
      </c>
    </row>
    <row r="120" spans="1:38" ht="12.75" customHeight="1">
      <c r="A120" s="59" t="s">
        <v>444</v>
      </c>
      <c r="B120" s="117" t="s">
        <v>445</v>
      </c>
      <c r="C120" s="184">
        <f t="shared" si="27"/>
        <v>36</v>
      </c>
      <c r="D120" s="186">
        <f t="shared" si="19"/>
        <v>12</v>
      </c>
      <c r="E120" s="180">
        <f t="shared" si="20"/>
        <v>58</v>
      </c>
      <c r="F120" s="180">
        <f t="shared" si="21"/>
        <v>35</v>
      </c>
      <c r="G120" s="181">
        <f t="shared" si="22"/>
        <v>10</v>
      </c>
      <c r="H120" s="180">
        <f t="shared" si="23"/>
        <v>0</v>
      </c>
      <c r="I120" s="181">
        <f t="shared" si="24"/>
        <v>1</v>
      </c>
      <c r="J120" s="180">
        <f t="shared" si="25"/>
        <v>1</v>
      </c>
      <c r="K120" s="182">
        <f t="shared" si="26"/>
        <v>1</v>
      </c>
      <c r="L120" s="129">
        <f t="shared" si="30"/>
        <v>36</v>
      </c>
      <c r="M120" s="130">
        <f t="shared" si="31"/>
        <v>12</v>
      </c>
      <c r="N120" s="177">
        <f t="shared" si="28"/>
        <v>1</v>
      </c>
      <c r="O120" s="224" t="s">
        <v>263</v>
      </c>
      <c r="AA120" s="104">
        <v>36</v>
      </c>
      <c r="AB120" s="106">
        <v>12</v>
      </c>
      <c r="AC120" s="99">
        <v>58</v>
      </c>
      <c r="AD120" s="99">
        <v>35</v>
      </c>
      <c r="AE120" s="84">
        <v>10</v>
      </c>
      <c r="AF120" s="99"/>
      <c r="AG120" s="84">
        <v>1</v>
      </c>
      <c r="AH120" s="99">
        <v>1</v>
      </c>
      <c r="AI120" s="85">
        <v>1</v>
      </c>
      <c r="AJ120" s="129">
        <f t="shared" si="17"/>
        <v>36</v>
      </c>
      <c r="AK120" s="130">
        <f t="shared" si="18"/>
        <v>12</v>
      </c>
      <c r="AL120" s="177">
        <f t="shared" si="29"/>
        <v>1</v>
      </c>
    </row>
    <row r="121" spans="1:38" ht="12.75" customHeight="1">
      <c r="A121" s="59" t="s">
        <v>446</v>
      </c>
      <c r="B121" s="117" t="s">
        <v>447</v>
      </c>
      <c r="C121" s="184">
        <f t="shared" si="27"/>
        <v>8</v>
      </c>
      <c r="D121" s="186">
        <f t="shared" si="19"/>
        <v>3</v>
      </c>
      <c r="E121" s="180">
        <f t="shared" si="20"/>
        <v>11</v>
      </c>
      <c r="F121" s="180">
        <f t="shared" si="21"/>
        <v>7</v>
      </c>
      <c r="G121" s="181">
        <f t="shared" si="22"/>
        <v>3</v>
      </c>
      <c r="H121" s="180">
        <f t="shared" si="23"/>
        <v>1</v>
      </c>
      <c r="I121" s="181">
        <f t="shared" si="24"/>
        <v>0</v>
      </c>
      <c r="J121" s="180">
        <f t="shared" si="25"/>
        <v>0</v>
      </c>
      <c r="K121" s="182">
        <f t="shared" si="26"/>
        <v>0</v>
      </c>
      <c r="L121" s="129">
        <f t="shared" si="30"/>
        <v>8</v>
      </c>
      <c r="M121" s="130">
        <f t="shared" si="31"/>
        <v>3</v>
      </c>
      <c r="N121" s="177">
        <f t="shared" si="28"/>
        <v>1</v>
      </c>
      <c r="O121" s="224" t="s">
        <v>263</v>
      </c>
      <c r="AA121" s="104">
        <v>8</v>
      </c>
      <c r="AB121" s="106">
        <v>3</v>
      </c>
      <c r="AC121" s="99">
        <v>11</v>
      </c>
      <c r="AD121" s="99">
        <v>7</v>
      </c>
      <c r="AE121" s="84">
        <v>3</v>
      </c>
      <c r="AF121" s="99">
        <v>1</v>
      </c>
      <c r="AG121" s="84"/>
      <c r="AH121" s="99"/>
      <c r="AI121" s="85"/>
      <c r="AJ121" s="129">
        <f t="shared" si="17"/>
        <v>8</v>
      </c>
      <c r="AK121" s="130">
        <f t="shared" si="18"/>
        <v>3</v>
      </c>
      <c r="AL121" s="177">
        <f t="shared" si="29"/>
        <v>1</v>
      </c>
    </row>
    <row r="122" spans="1:38" ht="12.75" customHeight="1">
      <c r="A122" s="59" t="s">
        <v>132</v>
      </c>
      <c r="B122" s="117" t="s">
        <v>448</v>
      </c>
      <c r="C122" s="184">
        <f t="shared" si="27"/>
        <v>46</v>
      </c>
      <c r="D122" s="186">
        <f t="shared" si="19"/>
        <v>3</v>
      </c>
      <c r="E122" s="180">
        <f t="shared" si="20"/>
        <v>63</v>
      </c>
      <c r="F122" s="180">
        <f t="shared" si="21"/>
        <v>40</v>
      </c>
      <c r="G122" s="181">
        <f t="shared" si="22"/>
        <v>3</v>
      </c>
      <c r="H122" s="180">
        <f t="shared" si="23"/>
        <v>1</v>
      </c>
      <c r="I122" s="181">
        <f t="shared" si="24"/>
        <v>0</v>
      </c>
      <c r="J122" s="180">
        <f t="shared" si="25"/>
        <v>1</v>
      </c>
      <c r="K122" s="182">
        <f t="shared" si="26"/>
        <v>0</v>
      </c>
      <c r="L122" s="129">
        <f t="shared" si="30"/>
        <v>42</v>
      </c>
      <c r="M122" s="130">
        <f t="shared" si="31"/>
        <v>3</v>
      </c>
      <c r="N122" s="177">
        <f t="shared" si="28"/>
        <v>1</v>
      </c>
      <c r="O122" s="224" t="s">
        <v>263</v>
      </c>
      <c r="AA122" s="104">
        <v>46</v>
      </c>
      <c r="AB122" s="106">
        <v>3</v>
      </c>
      <c r="AC122" s="99">
        <v>63</v>
      </c>
      <c r="AD122" s="99">
        <v>40</v>
      </c>
      <c r="AE122" s="84">
        <v>3</v>
      </c>
      <c r="AF122" s="99">
        <v>1</v>
      </c>
      <c r="AG122" s="84"/>
      <c r="AH122" s="99">
        <v>1</v>
      </c>
      <c r="AI122" s="85"/>
      <c r="AJ122" s="129">
        <f t="shared" si="17"/>
        <v>42</v>
      </c>
      <c r="AK122" s="130">
        <f t="shared" si="18"/>
        <v>3</v>
      </c>
      <c r="AL122" s="177">
        <f t="shared" si="29"/>
        <v>1</v>
      </c>
    </row>
    <row r="123" spans="1:38" ht="12.75" customHeight="1">
      <c r="A123" s="59" t="s">
        <v>449</v>
      </c>
      <c r="B123" s="117" t="s">
        <v>450</v>
      </c>
      <c r="C123" s="184">
        <f t="shared" si="27"/>
        <v>51</v>
      </c>
      <c r="D123" s="186">
        <f t="shared" si="19"/>
        <v>26</v>
      </c>
      <c r="E123" s="180">
        <f t="shared" si="20"/>
        <v>98</v>
      </c>
      <c r="F123" s="180">
        <f t="shared" si="21"/>
        <v>56</v>
      </c>
      <c r="G123" s="181">
        <f t="shared" si="22"/>
        <v>24</v>
      </c>
      <c r="H123" s="180">
        <f t="shared" si="23"/>
        <v>1</v>
      </c>
      <c r="I123" s="181">
        <f t="shared" si="24"/>
        <v>1</v>
      </c>
      <c r="J123" s="180">
        <f t="shared" si="25"/>
        <v>0</v>
      </c>
      <c r="K123" s="182">
        <f t="shared" si="26"/>
        <v>2</v>
      </c>
      <c r="L123" s="129">
        <f t="shared" si="30"/>
        <v>57</v>
      </c>
      <c r="M123" s="130">
        <f t="shared" si="31"/>
        <v>27</v>
      </c>
      <c r="N123" s="177">
        <f t="shared" si="28"/>
        <v>1</v>
      </c>
      <c r="O123" s="224" t="s">
        <v>263</v>
      </c>
      <c r="AA123" s="104">
        <v>51</v>
      </c>
      <c r="AB123" s="106">
        <v>26</v>
      </c>
      <c r="AC123" s="99">
        <v>98</v>
      </c>
      <c r="AD123" s="99">
        <v>56</v>
      </c>
      <c r="AE123" s="84">
        <v>24</v>
      </c>
      <c r="AF123" s="99">
        <v>1</v>
      </c>
      <c r="AG123" s="84">
        <v>1</v>
      </c>
      <c r="AH123" s="99"/>
      <c r="AI123" s="85">
        <v>2</v>
      </c>
      <c r="AJ123" s="129">
        <f t="shared" si="17"/>
        <v>57</v>
      </c>
      <c r="AK123" s="130">
        <f t="shared" si="18"/>
        <v>27</v>
      </c>
      <c r="AL123" s="177">
        <f t="shared" si="29"/>
        <v>1</v>
      </c>
    </row>
    <row r="124" spans="1:38" ht="12.75" customHeight="1">
      <c r="A124" s="59" t="s">
        <v>39</v>
      </c>
      <c r="B124" s="117" t="s">
        <v>451</v>
      </c>
      <c r="C124" s="184">
        <f t="shared" si="27"/>
        <v>138</v>
      </c>
      <c r="D124" s="186">
        <f t="shared" si="19"/>
        <v>635</v>
      </c>
      <c r="E124" s="180">
        <f t="shared" si="20"/>
        <v>777</v>
      </c>
      <c r="F124" s="180">
        <f t="shared" si="21"/>
        <v>148</v>
      </c>
      <c r="G124" s="181">
        <f t="shared" si="22"/>
        <v>645</v>
      </c>
      <c r="H124" s="180">
        <f t="shared" si="23"/>
        <v>0</v>
      </c>
      <c r="I124" s="181">
        <f t="shared" si="24"/>
        <v>1</v>
      </c>
      <c r="J124" s="180">
        <f t="shared" si="25"/>
        <v>0</v>
      </c>
      <c r="K124" s="182">
        <f t="shared" si="26"/>
        <v>39</v>
      </c>
      <c r="L124" s="129">
        <f t="shared" si="30"/>
        <v>148</v>
      </c>
      <c r="M124" s="130">
        <f t="shared" si="31"/>
        <v>685</v>
      </c>
      <c r="N124" s="177">
        <f t="shared" si="28"/>
        <v>1</v>
      </c>
      <c r="O124" s="224" t="s">
        <v>263</v>
      </c>
      <c r="AA124" s="104">
        <v>138</v>
      </c>
      <c r="AB124" s="106">
        <v>635</v>
      </c>
      <c r="AC124" s="99">
        <v>777</v>
      </c>
      <c r="AD124" s="99">
        <v>148</v>
      </c>
      <c r="AE124" s="84">
        <v>645</v>
      </c>
      <c r="AF124" s="99"/>
      <c r="AG124" s="84">
        <v>1</v>
      </c>
      <c r="AH124" s="99"/>
      <c r="AI124" s="85">
        <v>39</v>
      </c>
      <c r="AJ124" s="129">
        <f t="shared" si="17"/>
        <v>148</v>
      </c>
      <c r="AK124" s="130">
        <f t="shared" si="18"/>
        <v>685</v>
      </c>
      <c r="AL124" s="177">
        <f t="shared" si="29"/>
        <v>1</v>
      </c>
    </row>
    <row r="125" spans="1:38" ht="12.75" customHeight="1">
      <c r="A125" s="59" t="s">
        <v>452</v>
      </c>
      <c r="B125" s="117" t="s">
        <v>453</v>
      </c>
      <c r="C125" s="184">
        <f t="shared" si="27"/>
        <v>67</v>
      </c>
      <c r="D125" s="186">
        <f t="shared" si="19"/>
        <v>171</v>
      </c>
      <c r="E125" s="180">
        <f t="shared" si="20"/>
        <v>306</v>
      </c>
      <c r="F125" s="180">
        <f t="shared" si="21"/>
        <v>62</v>
      </c>
      <c r="G125" s="181">
        <f t="shared" si="22"/>
        <v>133</v>
      </c>
      <c r="H125" s="180">
        <f t="shared" si="23"/>
        <v>0</v>
      </c>
      <c r="I125" s="181">
        <f t="shared" si="24"/>
        <v>1</v>
      </c>
      <c r="J125" s="180">
        <f t="shared" si="25"/>
        <v>5</v>
      </c>
      <c r="K125" s="182">
        <f t="shared" si="26"/>
        <v>28</v>
      </c>
      <c r="L125" s="129">
        <f t="shared" si="30"/>
        <v>67</v>
      </c>
      <c r="M125" s="130">
        <f t="shared" si="31"/>
        <v>162</v>
      </c>
      <c r="N125" s="177">
        <f t="shared" si="28"/>
        <v>1</v>
      </c>
      <c r="O125" s="224" t="s">
        <v>263</v>
      </c>
      <c r="AA125" s="104">
        <v>67</v>
      </c>
      <c r="AB125" s="106">
        <v>171</v>
      </c>
      <c r="AC125" s="99">
        <v>306</v>
      </c>
      <c r="AD125" s="99">
        <v>62</v>
      </c>
      <c r="AE125" s="84">
        <v>133</v>
      </c>
      <c r="AF125" s="99"/>
      <c r="AG125" s="84">
        <v>1</v>
      </c>
      <c r="AH125" s="99">
        <v>5</v>
      </c>
      <c r="AI125" s="85">
        <v>28</v>
      </c>
      <c r="AJ125" s="129">
        <f t="shared" si="17"/>
        <v>67</v>
      </c>
      <c r="AK125" s="130">
        <f t="shared" si="18"/>
        <v>162</v>
      </c>
      <c r="AL125" s="177">
        <f t="shared" si="29"/>
        <v>1</v>
      </c>
    </row>
    <row r="126" spans="1:38" ht="12.75" customHeight="1">
      <c r="A126" s="59" t="s">
        <v>454</v>
      </c>
      <c r="B126" s="117" t="s">
        <v>455</v>
      </c>
      <c r="C126" s="184">
        <f t="shared" si="27"/>
        <v>3</v>
      </c>
      <c r="D126" s="186">
        <f t="shared" si="19"/>
        <v>32</v>
      </c>
      <c r="E126" s="180">
        <f t="shared" si="20"/>
        <v>45</v>
      </c>
      <c r="F126" s="180">
        <f t="shared" si="21"/>
        <v>3</v>
      </c>
      <c r="G126" s="181">
        <f t="shared" si="22"/>
        <v>21</v>
      </c>
      <c r="H126" s="180">
        <f t="shared" si="23"/>
        <v>0</v>
      </c>
      <c r="I126" s="181">
        <f t="shared" si="24"/>
        <v>0</v>
      </c>
      <c r="J126" s="180">
        <f t="shared" si="25"/>
        <v>0</v>
      </c>
      <c r="K126" s="182">
        <f t="shared" si="26"/>
        <v>9</v>
      </c>
      <c r="L126" s="129">
        <f t="shared" si="30"/>
        <v>3</v>
      </c>
      <c r="M126" s="130">
        <f t="shared" si="31"/>
        <v>30</v>
      </c>
      <c r="N126" s="177">
        <f t="shared" si="28"/>
        <v>1</v>
      </c>
      <c r="O126" s="224" t="s">
        <v>263</v>
      </c>
      <c r="AA126" s="104">
        <v>3</v>
      </c>
      <c r="AB126" s="106">
        <v>32</v>
      </c>
      <c r="AC126" s="99">
        <v>45</v>
      </c>
      <c r="AD126" s="99">
        <v>3</v>
      </c>
      <c r="AE126" s="84">
        <v>21</v>
      </c>
      <c r="AF126" s="99"/>
      <c r="AG126" s="84"/>
      <c r="AH126" s="99"/>
      <c r="AI126" s="85">
        <v>9</v>
      </c>
      <c r="AJ126" s="129">
        <f t="shared" si="17"/>
        <v>3</v>
      </c>
      <c r="AK126" s="130">
        <f t="shared" si="18"/>
        <v>30</v>
      </c>
      <c r="AL126" s="177">
        <f t="shared" si="29"/>
        <v>1</v>
      </c>
    </row>
    <row r="127" spans="1:38" ht="12.75" customHeight="1">
      <c r="A127" s="59" t="s">
        <v>456</v>
      </c>
      <c r="B127" s="117" t="s">
        <v>457</v>
      </c>
      <c r="C127" s="184">
        <f t="shared" si="27"/>
        <v>3</v>
      </c>
      <c r="D127" s="186">
        <f t="shared" si="19"/>
        <v>6</v>
      </c>
      <c r="E127" s="180">
        <f t="shared" si="20"/>
        <v>13</v>
      </c>
      <c r="F127" s="180">
        <f t="shared" si="21"/>
        <v>3</v>
      </c>
      <c r="G127" s="181">
        <f t="shared" si="22"/>
        <v>4</v>
      </c>
      <c r="H127" s="180">
        <f t="shared" si="23"/>
        <v>0</v>
      </c>
      <c r="I127" s="181">
        <f t="shared" si="24"/>
        <v>1</v>
      </c>
      <c r="J127" s="180">
        <f t="shared" si="25"/>
        <v>0</v>
      </c>
      <c r="K127" s="182">
        <f t="shared" si="26"/>
        <v>1</v>
      </c>
      <c r="L127" s="129">
        <f t="shared" si="30"/>
        <v>3</v>
      </c>
      <c r="M127" s="130">
        <f t="shared" si="31"/>
        <v>6</v>
      </c>
      <c r="N127" s="177">
        <f t="shared" si="28"/>
        <v>1</v>
      </c>
      <c r="O127" s="224" t="s">
        <v>263</v>
      </c>
      <c r="AA127" s="104">
        <v>3</v>
      </c>
      <c r="AB127" s="106">
        <v>6</v>
      </c>
      <c r="AC127" s="99">
        <v>13</v>
      </c>
      <c r="AD127" s="99">
        <v>3</v>
      </c>
      <c r="AE127" s="84">
        <v>4</v>
      </c>
      <c r="AF127" s="99"/>
      <c r="AG127" s="84">
        <v>1</v>
      </c>
      <c r="AH127" s="99"/>
      <c r="AI127" s="85">
        <v>1</v>
      </c>
      <c r="AJ127" s="129">
        <f t="shared" si="17"/>
        <v>3</v>
      </c>
      <c r="AK127" s="130">
        <f t="shared" si="18"/>
        <v>6</v>
      </c>
      <c r="AL127" s="177">
        <f t="shared" si="29"/>
        <v>1</v>
      </c>
    </row>
    <row r="128" spans="1:38" ht="12.75" customHeight="1">
      <c r="A128" s="59" t="s">
        <v>458</v>
      </c>
      <c r="B128" s="117" t="s">
        <v>459</v>
      </c>
      <c r="C128" s="184">
        <f t="shared" si="27"/>
        <v>0</v>
      </c>
      <c r="D128" s="186">
        <f t="shared" si="19"/>
        <v>0</v>
      </c>
      <c r="E128" s="180">
        <f t="shared" si="20"/>
        <v>0</v>
      </c>
      <c r="F128" s="180">
        <f t="shared" si="21"/>
        <v>0</v>
      </c>
      <c r="G128" s="181">
        <f t="shared" si="22"/>
        <v>0</v>
      </c>
      <c r="H128" s="180">
        <f t="shared" si="23"/>
        <v>0</v>
      </c>
      <c r="I128" s="181">
        <f t="shared" si="24"/>
        <v>0</v>
      </c>
      <c r="J128" s="180">
        <f t="shared" si="25"/>
        <v>0</v>
      </c>
      <c r="K128" s="182">
        <f t="shared" si="26"/>
        <v>0</v>
      </c>
      <c r="L128" s="129">
        <f t="shared" si="30"/>
        <v>0</v>
      </c>
      <c r="M128" s="130">
        <f t="shared" si="31"/>
        <v>0</v>
      </c>
      <c r="N128" s="177">
        <f t="shared" si="28"/>
        <v>0</v>
      </c>
      <c r="O128" s="224" t="s">
        <v>263</v>
      </c>
      <c r="AA128" s="104"/>
      <c r="AB128" s="106"/>
      <c r="AC128" s="99"/>
      <c r="AD128" s="99"/>
      <c r="AE128" s="84"/>
      <c r="AF128" s="99"/>
      <c r="AG128" s="84"/>
      <c r="AH128" s="99"/>
      <c r="AI128" s="85"/>
      <c r="AJ128" s="129">
        <f t="shared" si="17"/>
        <v>0</v>
      </c>
      <c r="AK128" s="130">
        <f t="shared" si="18"/>
        <v>0</v>
      </c>
      <c r="AL128" s="177">
        <f t="shared" si="29"/>
        <v>0</v>
      </c>
    </row>
    <row r="129" spans="1:38" ht="12.75" customHeight="1">
      <c r="A129" s="59" t="s">
        <v>460</v>
      </c>
      <c r="B129" s="117" t="s">
        <v>461</v>
      </c>
      <c r="C129" s="184">
        <f t="shared" si="27"/>
        <v>5</v>
      </c>
      <c r="D129" s="186">
        <f t="shared" si="19"/>
        <v>8</v>
      </c>
      <c r="E129" s="180">
        <f t="shared" si="20"/>
        <v>23</v>
      </c>
      <c r="F129" s="180">
        <f t="shared" si="21"/>
        <v>5</v>
      </c>
      <c r="G129" s="181">
        <f t="shared" si="22"/>
        <v>7</v>
      </c>
      <c r="H129" s="180">
        <f t="shared" si="23"/>
        <v>0</v>
      </c>
      <c r="I129" s="181">
        <f t="shared" si="24"/>
        <v>0</v>
      </c>
      <c r="J129" s="180">
        <f t="shared" si="25"/>
        <v>0</v>
      </c>
      <c r="K129" s="182">
        <f t="shared" si="26"/>
        <v>0</v>
      </c>
      <c r="L129" s="129">
        <f t="shared" si="30"/>
        <v>5</v>
      </c>
      <c r="M129" s="130">
        <f t="shared" si="31"/>
        <v>7</v>
      </c>
      <c r="N129" s="177">
        <f t="shared" si="28"/>
        <v>1</v>
      </c>
      <c r="O129" s="224" t="s">
        <v>266</v>
      </c>
      <c r="AA129" s="104">
        <v>5</v>
      </c>
      <c r="AB129" s="106">
        <v>8</v>
      </c>
      <c r="AC129" s="99">
        <v>23</v>
      </c>
      <c r="AD129" s="99">
        <v>5</v>
      </c>
      <c r="AE129" s="84">
        <v>7</v>
      </c>
      <c r="AF129" s="99"/>
      <c r="AG129" s="84"/>
      <c r="AH129" s="99"/>
      <c r="AI129" s="85"/>
      <c r="AJ129" s="129">
        <f t="shared" si="17"/>
        <v>5</v>
      </c>
      <c r="AK129" s="130">
        <f t="shared" si="18"/>
        <v>7</v>
      </c>
      <c r="AL129" s="177">
        <f t="shared" si="29"/>
        <v>1</v>
      </c>
    </row>
    <row r="130" spans="1:38" ht="12.75" customHeight="1">
      <c r="A130" s="59" t="s">
        <v>462</v>
      </c>
      <c r="B130" s="117" t="s">
        <v>463</v>
      </c>
      <c r="C130" s="184">
        <f t="shared" si="27"/>
        <v>1</v>
      </c>
      <c r="D130" s="186">
        <f t="shared" si="19"/>
        <v>3</v>
      </c>
      <c r="E130" s="180">
        <f t="shared" si="20"/>
        <v>6</v>
      </c>
      <c r="F130" s="180">
        <f t="shared" si="21"/>
        <v>1</v>
      </c>
      <c r="G130" s="181">
        <f t="shared" si="22"/>
        <v>3</v>
      </c>
      <c r="H130" s="180">
        <f t="shared" si="23"/>
        <v>0</v>
      </c>
      <c r="I130" s="181">
        <f t="shared" si="24"/>
        <v>0</v>
      </c>
      <c r="J130" s="180">
        <f t="shared" si="25"/>
        <v>0</v>
      </c>
      <c r="K130" s="182">
        <f t="shared" si="26"/>
        <v>0</v>
      </c>
      <c r="L130" s="129">
        <f t="shared" si="30"/>
        <v>1</v>
      </c>
      <c r="M130" s="130">
        <f t="shared" si="31"/>
        <v>3</v>
      </c>
      <c r="N130" s="177">
        <f t="shared" si="28"/>
        <v>1</v>
      </c>
      <c r="O130" s="224" t="s">
        <v>266</v>
      </c>
      <c r="AA130" s="104">
        <v>1</v>
      </c>
      <c r="AB130" s="106">
        <v>3</v>
      </c>
      <c r="AC130" s="99">
        <v>6</v>
      </c>
      <c r="AD130" s="99">
        <v>1</v>
      </c>
      <c r="AE130" s="84">
        <v>3</v>
      </c>
      <c r="AF130" s="99"/>
      <c r="AG130" s="84"/>
      <c r="AH130" s="99"/>
      <c r="AI130" s="85"/>
      <c r="AJ130" s="129">
        <f t="shared" si="17"/>
        <v>1</v>
      </c>
      <c r="AK130" s="130">
        <f t="shared" si="18"/>
        <v>3</v>
      </c>
      <c r="AL130" s="177">
        <f t="shared" si="29"/>
        <v>1</v>
      </c>
    </row>
    <row r="131" spans="1:38" ht="12.75" customHeight="1">
      <c r="A131" s="59" t="s">
        <v>464</v>
      </c>
      <c r="B131" s="117" t="s">
        <v>465</v>
      </c>
      <c r="C131" s="184">
        <f t="shared" si="27"/>
        <v>2</v>
      </c>
      <c r="D131" s="186">
        <f t="shared" si="19"/>
        <v>7</v>
      </c>
      <c r="E131" s="180">
        <f t="shared" si="20"/>
        <v>9</v>
      </c>
      <c r="F131" s="180">
        <f t="shared" si="21"/>
        <v>4</v>
      </c>
      <c r="G131" s="181">
        <f t="shared" si="22"/>
        <v>8</v>
      </c>
      <c r="H131" s="180">
        <f t="shared" si="23"/>
        <v>0</v>
      </c>
      <c r="I131" s="181">
        <f t="shared" si="24"/>
        <v>0</v>
      </c>
      <c r="J131" s="180">
        <f t="shared" si="25"/>
        <v>0</v>
      </c>
      <c r="K131" s="182">
        <f t="shared" si="26"/>
        <v>0</v>
      </c>
      <c r="L131" s="129">
        <f t="shared" si="30"/>
        <v>4</v>
      </c>
      <c r="M131" s="130">
        <f t="shared" si="31"/>
        <v>8</v>
      </c>
      <c r="N131" s="177">
        <f t="shared" si="28"/>
        <v>1</v>
      </c>
      <c r="O131" s="224" t="s">
        <v>266</v>
      </c>
      <c r="AA131" s="104">
        <v>2</v>
      </c>
      <c r="AB131" s="106">
        <v>7</v>
      </c>
      <c r="AC131" s="99">
        <v>9</v>
      </c>
      <c r="AD131" s="99">
        <v>4</v>
      </c>
      <c r="AE131" s="84">
        <v>8</v>
      </c>
      <c r="AF131" s="99"/>
      <c r="AG131" s="84"/>
      <c r="AH131" s="99"/>
      <c r="AI131" s="85"/>
      <c r="AJ131" s="129">
        <f t="shared" si="17"/>
        <v>4</v>
      </c>
      <c r="AK131" s="130">
        <f t="shared" si="18"/>
        <v>8</v>
      </c>
      <c r="AL131" s="177">
        <f t="shared" si="29"/>
        <v>1</v>
      </c>
    </row>
    <row r="132" spans="1:38" ht="12.75" customHeight="1">
      <c r="A132" s="59" t="s">
        <v>100</v>
      </c>
      <c r="B132" s="117" t="s">
        <v>466</v>
      </c>
      <c r="C132" s="184">
        <f t="shared" si="27"/>
        <v>2</v>
      </c>
      <c r="D132" s="186">
        <f t="shared" si="19"/>
        <v>1</v>
      </c>
      <c r="E132" s="180">
        <f t="shared" si="20"/>
        <v>3</v>
      </c>
      <c r="F132" s="180">
        <f t="shared" si="21"/>
        <v>2</v>
      </c>
      <c r="G132" s="181">
        <f t="shared" si="22"/>
        <v>1</v>
      </c>
      <c r="H132" s="180">
        <f t="shared" si="23"/>
        <v>0</v>
      </c>
      <c r="I132" s="181">
        <f t="shared" si="24"/>
        <v>0</v>
      </c>
      <c r="J132" s="180">
        <f t="shared" si="25"/>
        <v>0</v>
      </c>
      <c r="K132" s="182">
        <f t="shared" si="26"/>
        <v>0</v>
      </c>
      <c r="L132" s="129">
        <f t="shared" si="30"/>
        <v>2</v>
      </c>
      <c r="M132" s="130">
        <f t="shared" si="31"/>
        <v>1</v>
      </c>
      <c r="N132" s="177">
        <f t="shared" si="28"/>
        <v>1</v>
      </c>
      <c r="O132" s="224" t="s">
        <v>266</v>
      </c>
      <c r="AA132" s="104">
        <v>2</v>
      </c>
      <c r="AB132" s="106">
        <v>1</v>
      </c>
      <c r="AC132" s="99">
        <v>3</v>
      </c>
      <c r="AD132" s="99">
        <v>2</v>
      </c>
      <c r="AE132" s="84">
        <v>1</v>
      </c>
      <c r="AF132" s="99"/>
      <c r="AG132" s="84"/>
      <c r="AH132" s="99"/>
      <c r="AI132" s="85"/>
      <c r="AJ132" s="129">
        <f t="shared" si="17"/>
        <v>2</v>
      </c>
      <c r="AK132" s="130">
        <f t="shared" si="18"/>
        <v>1</v>
      </c>
      <c r="AL132" s="177">
        <f t="shared" si="29"/>
        <v>1</v>
      </c>
    </row>
    <row r="133" spans="1:38" ht="12.75" customHeight="1">
      <c r="A133" s="59" t="s">
        <v>467</v>
      </c>
      <c r="B133" s="117" t="s">
        <v>468</v>
      </c>
      <c r="C133" s="184">
        <f t="shared" si="27"/>
        <v>22</v>
      </c>
      <c r="D133" s="186">
        <f t="shared" si="19"/>
        <v>98</v>
      </c>
      <c r="E133" s="180">
        <f t="shared" si="20"/>
        <v>146</v>
      </c>
      <c r="F133" s="180">
        <f t="shared" si="21"/>
        <v>21</v>
      </c>
      <c r="G133" s="181">
        <f t="shared" si="22"/>
        <v>89</v>
      </c>
      <c r="H133" s="180">
        <f t="shared" si="23"/>
        <v>0</v>
      </c>
      <c r="I133" s="181">
        <f t="shared" si="24"/>
        <v>1</v>
      </c>
      <c r="J133" s="180">
        <f t="shared" si="25"/>
        <v>0</v>
      </c>
      <c r="K133" s="182">
        <f t="shared" si="26"/>
        <v>7</v>
      </c>
      <c r="L133" s="129">
        <f t="shared" si="30"/>
        <v>21</v>
      </c>
      <c r="M133" s="130">
        <f t="shared" si="31"/>
        <v>97</v>
      </c>
      <c r="N133" s="177">
        <f t="shared" si="28"/>
        <v>1</v>
      </c>
      <c r="O133" s="224" t="s">
        <v>263</v>
      </c>
      <c r="AA133" s="104">
        <v>22</v>
      </c>
      <c r="AB133" s="106">
        <v>98</v>
      </c>
      <c r="AC133" s="99">
        <v>146</v>
      </c>
      <c r="AD133" s="99">
        <v>21</v>
      </c>
      <c r="AE133" s="84">
        <v>89</v>
      </c>
      <c r="AF133" s="99"/>
      <c r="AG133" s="84">
        <v>1</v>
      </c>
      <c r="AH133" s="99"/>
      <c r="AI133" s="85">
        <v>7</v>
      </c>
      <c r="AJ133" s="129">
        <f aca="true" t="shared" si="32" ref="AJ133:AK140">AD133+AF133+AH133</f>
        <v>21</v>
      </c>
      <c r="AK133" s="130">
        <f t="shared" si="32"/>
        <v>97</v>
      </c>
      <c r="AL133" s="177">
        <f t="shared" si="29"/>
        <v>1</v>
      </c>
    </row>
    <row r="134" spans="1:38" ht="12.75" customHeight="1">
      <c r="A134" s="59" t="s">
        <v>469</v>
      </c>
      <c r="B134" s="117" t="s">
        <v>470</v>
      </c>
      <c r="C134" s="184">
        <f t="shared" si="27"/>
        <v>33</v>
      </c>
      <c r="D134" s="186">
        <f aca="true" t="shared" si="33" ref="D134:D140">ROUND(AB134,0)</f>
        <v>197</v>
      </c>
      <c r="E134" s="180">
        <f aca="true" t="shared" si="34" ref="E134:E140">ROUND(AC134,0)</f>
        <v>272</v>
      </c>
      <c r="F134" s="180">
        <f aca="true" t="shared" si="35" ref="F134:F140">ROUND(AD134,0)</f>
        <v>33</v>
      </c>
      <c r="G134" s="181">
        <f aca="true" t="shared" si="36" ref="G134:G140">ROUND(AE134,0)</f>
        <v>169</v>
      </c>
      <c r="H134" s="180">
        <f aca="true" t="shared" si="37" ref="H134:H140">ROUND(AF134,0)</f>
        <v>0</v>
      </c>
      <c r="I134" s="181">
        <f aca="true" t="shared" si="38" ref="I134:I140">ROUND(AG134,0)</f>
        <v>2</v>
      </c>
      <c r="J134" s="180">
        <f aca="true" t="shared" si="39" ref="J134:J140">ROUND(AH134,0)</f>
        <v>2</v>
      </c>
      <c r="K134" s="182">
        <f aca="true" t="shared" si="40" ref="K134:K140">ROUND(AI134,0)</f>
        <v>24</v>
      </c>
      <c r="L134" s="129">
        <f t="shared" si="30"/>
        <v>35</v>
      </c>
      <c r="M134" s="130">
        <f t="shared" si="31"/>
        <v>195</v>
      </c>
      <c r="N134" s="177">
        <f t="shared" si="28"/>
        <v>1</v>
      </c>
      <c r="O134" s="224" t="s">
        <v>263</v>
      </c>
      <c r="AA134" s="104">
        <v>33</v>
      </c>
      <c r="AB134" s="106">
        <v>197</v>
      </c>
      <c r="AC134" s="99">
        <v>272</v>
      </c>
      <c r="AD134" s="99">
        <v>33</v>
      </c>
      <c r="AE134" s="84">
        <v>169</v>
      </c>
      <c r="AF134" s="99"/>
      <c r="AG134" s="84">
        <v>2</v>
      </c>
      <c r="AH134" s="99">
        <v>2</v>
      </c>
      <c r="AI134" s="85">
        <v>24</v>
      </c>
      <c r="AJ134" s="129">
        <f t="shared" si="32"/>
        <v>35</v>
      </c>
      <c r="AK134" s="130">
        <f t="shared" si="32"/>
        <v>195</v>
      </c>
      <c r="AL134" s="177">
        <f t="shared" si="29"/>
        <v>1</v>
      </c>
    </row>
    <row r="135" spans="1:38" ht="12.75" customHeight="1">
      <c r="A135" s="59" t="s">
        <v>471</v>
      </c>
      <c r="B135" s="117" t="s">
        <v>472</v>
      </c>
      <c r="C135" s="184">
        <f aca="true" t="shared" si="41" ref="C135:C140">ROUND(AA135,0)</f>
        <v>52</v>
      </c>
      <c r="D135" s="186">
        <f t="shared" si="33"/>
        <v>305</v>
      </c>
      <c r="E135" s="180">
        <f t="shared" si="34"/>
        <v>417</v>
      </c>
      <c r="F135" s="180">
        <f t="shared" si="35"/>
        <v>56</v>
      </c>
      <c r="G135" s="181">
        <f t="shared" si="36"/>
        <v>234</v>
      </c>
      <c r="H135" s="180">
        <f t="shared" si="37"/>
        <v>0</v>
      </c>
      <c r="I135" s="181">
        <f t="shared" si="38"/>
        <v>4</v>
      </c>
      <c r="J135" s="180">
        <f t="shared" si="39"/>
        <v>1</v>
      </c>
      <c r="K135" s="182">
        <f t="shared" si="40"/>
        <v>58</v>
      </c>
      <c r="L135" s="129">
        <f t="shared" si="30"/>
        <v>57</v>
      </c>
      <c r="M135" s="130">
        <f t="shared" si="31"/>
        <v>296</v>
      </c>
      <c r="N135" s="177">
        <f aca="true" t="shared" si="42" ref="N135:N140">IF((L135+M135)&gt;0,1,0)</f>
        <v>1</v>
      </c>
      <c r="O135" s="224" t="s">
        <v>263</v>
      </c>
      <c r="AA135" s="104">
        <v>52</v>
      </c>
      <c r="AB135" s="106">
        <v>305</v>
      </c>
      <c r="AC135" s="99">
        <v>417</v>
      </c>
      <c r="AD135" s="99">
        <v>56</v>
      </c>
      <c r="AE135" s="84">
        <v>234</v>
      </c>
      <c r="AF135" s="99"/>
      <c r="AG135" s="84">
        <v>4</v>
      </c>
      <c r="AH135" s="99">
        <v>1</v>
      </c>
      <c r="AI135" s="85">
        <v>58</v>
      </c>
      <c r="AJ135" s="129">
        <f t="shared" si="32"/>
        <v>57</v>
      </c>
      <c r="AK135" s="130">
        <f t="shared" si="32"/>
        <v>296</v>
      </c>
      <c r="AL135" s="177">
        <f aca="true" t="shared" si="43" ref="AL135:AL140">IF((AJ135+AK135)&gt;0,1,0)</f>
        <v>1</v>
      </c>
    </row>
    <row r="136" spans="1:38" ht="12.75" customHeight="1">
      <c r="A136" s="59" t="s">
        <v>473</v>
      </c>
      <c r="B136" s="117" t="s">
        <v>474</v>
      </c>
      <c r="C136" s="184">
        <f t="shared" si="41"/>
        <v>6</v>
      </c>
      <c r="D136" s="186">
        <f t="shared" si="33"/>
        <v>14</v>
      </c>
      <c r="E136" s="180">
        <f t="shared" si="34"/>
        <v>22</v>
      </c>
      <c r="F136" s="180">
        <f t="shared" si="35"/>
        <v>6</v>
      </c>
      <c r="G136" s="181">
        <f t="shared" si="36"/>
        <v>11</v>
      </c>
      <c r="H136" s="180">
        <f t="shared" si="37"/>
        <v>0</v>
      </c>
      <c r="I136" s="181">
        <f t="shared" si="38"/>
        <v>1</v>
      </c>
      <c r="J136" s="180">
        <f t="shared" si="39"/>
        <v>0</v>
      </c>
      <c r="K136" s="182">
        <f t="shared" si="40"/>
        <v>1</v>
      </c>
      <c r="L136" s="129">
        <f t="shared" si="30"/>
        <v>6</v>
      </c>
      <c r="M136" s="130">
        <f t="shared" si="31"/>
        <v>13</v>
      </c>
      <c r="N136" s="177">
        <f t="shared" si="42"/>
        <v>1</v>
      </c>
      <c r="O136" s="224" t="s">
        <v>263</v>
      </c>
      <c r="AA136" s="104">
        <v>6</v>
      </c>
      <c r="AB136" s="106">
        <v>14</v>
      </c>
      <c r="AC136" s="99">
        <v>22</v>
      </c>
      <c r="AD136" s="99">
        <v>6</v>
      </c>
      <c r="AE136" s="84">
        <v>11</v>
      </c>
      <c r="AF136" s="99"/>
      <c r="AG136" s="84">
        <v>1</v>
      </c>
      <c r="AH136" s="99"/>
      <c r="AI136" s="85">
        <v>1</v>
      </c>
      <c r="AJ136" s="129">
        <f t="shared" si="32"/>
        <v>6</v>
      </c>
      <c r="AK136" s="130">
        <f t="shared" si="32"/>
        <v>13</v>
      </c>
      <c r="AL136" s="177">
        <f t="shared" si="43"/>
        <v>1</v>
      </c>
    </row>
    <row r="137" spans="1:38" ht="12.75" customHeight="1">
      <c r="A137" s="59" t="s">
        <v>475</v>
      </c>
      <c r="B137" s="117" t="s">
        <v>476</v>
      </c>
      <c r="C137" s="184">
        <f t="shared" si="41"/>
        <v>18</v>
      </c>
      <c r="D137" s="186">
        <f t="shared" si="33"/>
        <v>50</v>
      </c>
      <c r="E137" s="180">
        <f t="shared" si="34"/>
        <v>72</v>
      </c>
      <c r="F137" s="180">
        <f t="shared" si="35"/>
        <v>16</v>
      </c>
      <c r="G137" s="181">
        <f t="shared" si="36"/>
        <v>33</v>
      </c>
      <c r="H137" s="180">
        <f t="shared" si="37"/>
        <v>1</v>
      </c>
      <c r="I137" s="181">
        <f t="shared" si="38"/>
        <v>2</v>
      </c>
      <c r="J137" s="180">
        <f t="shared" si="39"/>
        <v>9</v>
      </c>
      <c r="K137" s="182">
        <f t="shared" si="40"/>
        <v>12</v>
      </c>
      <c r="L137" s="129">
        <f t="shared" si="30"/>
        <v>26</v>
      </c>
      <c r="M137" s="130">
        <f t="shared" si="31"/>
        <v>47</v>
      </c>
      <c r="N137" s="177">
        <f t="shared" si="42"/>
        <v>1</v>
      </c>
      <c r="O137" s="224" t="s">
        <v>263</v>
      </c>
      <c r="AA137" s="104">
        <v>18</v>
      </c>
      <c r="AB137" s="106">
        <v>50</v>
      </c>
      <c r="AC137" s="99">
        <v>72</v>
      </c>
      <c r="AD137" s="99">
        <v>16</v>
      </c>
      <c r="AE137" s="84">
        <v>33</v>
      </c>
      <c r="AF137" s="99">
        <v>1</v>
      </c>
      <c r="AG137" s="84">
        <v>2</v>
      </c>
      <c r="AH137" s="99">
        <v>9</v>
      </c>
      <c r="AI137" s="85">
        <v>12</v>
      </c>
      <c r="AJ137" s="129">
        <f t="shared" si="32"/>
        <v>26</v>
      </c>
      <c r="AK137" s="130">
        <f t="shared" si="32"/>
        <v>47</v>
      </c>
      <c r="AL137" s="177">
        <f t="shared" si="43"/>
        <v>1</v>
      </c>
    </row>
    <row r="138" spans="1:38" ht="12.75" customHeight="1">
      <c r="A138" s="59" t="s">
        <v>477</v>
      </c>
      <c r="B138" s="117" t="s">
        <v>478</v>
      </c>
      <c r="C138" s="184">
        <f t="shared" si="41"/>
        <v>7</v>
      </c>
      <c r="D138" s="186">
        <f t="shared" si="33"/>
        <v>2</v>
      </c>
      <c r="E138" s="180">
        <f t="shared" si="34"/>
        <v>6</v>
      </c>
      <c r="F138" s="180">
        <f t="shared" si="35"/>
        <v>1</v>
      </c>
      <c r="G138" s="181">
        <f t="shared" si="36"/>
        <v>1</v>
      </c>
      <c r="H138" s="180">
        <f t="shared" si="37"/>
        <v>2</v>
      </c>
      <c r="I138" s="181">
        <f t="shared" si="38"/>
        <v>0</v>
      </c>
      <c r="J138" s="180">
        <f t="shared" si="39"/>
        <v>3</v>
      </c>
      <c r="K138" s="182">
        <f t="shared" si="40"/>
        <v>1</v>
      </c>
      <c r="L138" s="129">
        <f t="shared" si="30"/>
        <v>6</v>
      </c>
      <c r="M138" s="130">
        <f t="shared" si="31"/>
        <v>2</v>
      </c>
      <c r="N138" s="177">
        <f t="shared" si="42"/>
        <v>1</v>
      </c>
      <c r="O138" s="224" t="s">
        <v>263</v>
      </c>
      <c r="AA138" s="104">
        <v>7</v>
      </c>
      <c r="AB138" s="106">
        <v>2</v>
      </c>
      <c r="AC138" s="99">
        <v>6</v>
      </c>
      <c r="AD138" s="99">
        <v>1</v>
      </c>
      <c r="AE138" s="84">
        <v>1</v>
      </c>
      <c r="AF138" s="99">
        <v>2</v>
      </c>
      <c r="AG138" s="84"/>
      <c r="AH138" s="99">
        <v>3</v>
      </c>
      <c r="AI138" s="85">
        <v>1</v>
      </c>
      <c r="AJ138" s="129">
        <f t="shared" si="32"/>
        <v>6</v>
      </c>
      <c r="AK138" s="130">
        <f t="shared" si="32"/>
        <v>2</v>
      </c>
      <c r="AL138" s="177">
        <f t="shared" si="43"/>
        <v>1</v>
      </c>
    </row>
    <row r="139" spans="1:38" ht="12.75" customHeight="1">
      <c r="A139" s="59" t="s">
        <v>479</v>
      </c>
      <c r="B139" s="117" t="s">
        <v>480</v>
      </c>
      <c r="C139" s="184">
        <f t="shared" si="41"/>
        <v>0</v>
      </c>
      <c r="D139" s="186">
        <f t="shared" si="33"/>
        <v>0</v>
      </c>
      <c r="E139" s="180">
        <f t="shared" si="34"/>
        <v>0</v>
      </c>
      <c r="F139" s="180">
        <f t="shared" si="35"/>
        <v>0</v>
      </c>
      <c r="G139" s="181">
        <f t="shared" si="36"/>
        <v>0</v>
      </c>
      <c r="H139" s="180">
        <f t="shared" si="37"/>
        <v>0</v>
      </c>
      <c r="I139" s="181">
        <f t="shared" si="38"/>
        <v>0</v>
      </c>
      <c r="J139" s="180">
        <f t="shared" si="39"/>
        <v>0</v>
      </c>
      <c r="K139" s="182">
        <f t="shared" si="40"/>
        <v>0</v>
      </c>
      <c r="L139" s="129">
        <f t="shared" si="30"/>
        <v>0</v>
      </c>
      <c r="M139" s="130">
        <f t="shared" si="31"/>
        <v>0</v>
      </c>
      <c r="N139" s="177">
        <f t="shared" si="42"/>
        <v>0</v>
      </c>
      <c r="O139" s="224" t="s">
        <v>263</v>
      </c>
      <c r="AA139" s="104"/>
      <c r="AB139" s="106"/>
      <c r="AC139" s="99"/>
      <c r="AD139" s="99"/>
      <c r="AE139" s="84"/>
      <c r="AF139" s="99"/>
      <c r="AG139" s="84"/>
      <c r="AH139" s="99"/>
      <c r="AI139" s="85"/>
      <c r="AJ139" s="129">
        <f t="shared" si="32"/>
        <v>0</v>
      </c>
      <c r="AK139" s="130">
        <f t="shared" si="32"/>
        <v>0</v>
      </c>
      <c r="AL139" s="177">
        <f t="shared" si="43"/>
        <v>0</v>
      </c>
    </row>
    <row r="140" spans="1:38" ht="12.75" customHeight="1" thickBot="1">
      <c r="A140" s="25" t="s">
        <v>101</v>
      </c>
      <c r="B140" s="119" t="s">
        <v>258</v>
      </c>
      <c r="C140" s="188">
        <f t="shared" si="41"/>
        <v>2</v>
      </c>
      <c r="D140" s="189">
        <f t="shared" si="33"/>
        <v>0</v>
      </c>
      <c r="E140" s="190">
        <f t="shared" si="34"/>
        <v>0</v>
      </c>
      <c r="F140" s="191">
        <f t="shared" si="35"/>
        <v>1</v>
      </c>
      <c r="G140" s="192">
        <f t="shared" si="36"/>
        <v>0</v>
      </c>
      <c r="H140" s="191">
        <f t="shared" si="37"/>
        <v>0</v>
      </c>
      <c r="I140" s="192">
        <f t="shared" si="38"/>
        <v>0</v>
      </c>
      <c r="J140" s="191">
        <f t="shared" si="39"/>
        <v>0</v>
      </c>
      <c r="K140" s="192">
        <f t="shared" si="40"/>
        <v>0</v>
      </c>
      <c r="L140" s="129">
        <f t="shared" si="30"/>
        <v>1</v>
      </c>
      <c r="M140" s="130">
        <f t="shared" si="31"/>
        <v>0</v>
      </c>
      <c r="N140" s="177">
        <f t="shared" si="42"/>
        <v>1</v>
      </c>
      <c r="O140" s="224" t="s">
        <v>121</v>
      </c>
      <c r="AA140" s="108">
        <v>2</v>
      </c>
      <c r="AB140" s="109"/>
      <c r="AC140" s="100"/>
      <c r="AD140" s="110">
        <v>1</v>
      </c>
      <c r="AE140" s="111"/>
      <c r="AF140" s="110"/>
      <c r="AG140" s="111"/>
      <c r="AH140" s="110"/>
      <c r="AI140" s="111"/>
      <c r="AJ140" s="129">
        <f t="shared" si="32"/>
        <v>1</v>
      </c>
      <c r="AK140" s="130">
        <f t="shared" si="32"/>
        <v>0</v>
      </c>
      <c r="AL140" s="177">
        <f t="shared" si="43"/>
        <v>1</v>
      </c>
    </row>
    <row r="141" spans="1:37" ht="15.75" customHeight="1" thickBot="1" thickTop="1">
      <c r="A141" s="94" t="s">
        <v>204</v>
      </c>
      <c r="B141" s="14"/>
      <c r="C141" s="131">
        <f>SUM(C6:C140)</f>
        <v>2163</v>
      </c>
      <c r="D141" s="132">
        <f aca="true" t="shared" si="44" ref="D141:M141">SUM(D6:D140)</f>
        <v>5722</v>
      </c>
      <c r="E141" s="131">
        <f t="shared" si="44"/>
        <v>8932</v>
      </c>
      <c r="F141" s="131">
        <f t="shared" si="44"/>
        <v>2145</v>
      </c>
      <c r="G141" s="132">
        <f t="shared" si="44"/>
        <v>5204</v>
      </c>
      <c r="H141" s="131">
        <f t="shared" si="44"/>
        <v>15</v>
      </c>
      <c r="I141" s="132">
        <f t="shared" si="44"/>
        <v>54</v>
      </c>
      <c r="J141" s="131">
        <f t="shared" si="44"/>
        <v>40</v>
      </c>
      <c r="K141" s="132">
        <f t="shared" si="44"/>
        <v>618</v>
      </c>
      <c r="L141" s="131">
        <f t="shared" si="44"/>
        <v>2200</v>
      </c>
      <c r="M141" s="133">
        <f t="shared" si="44"/>
        <v>5876</v>
      </c>
      <c r="AA141" s="131">
        <f>SUM(AA6:AA140)</f>
        <v>2163</v>
      </c>
      <c r="AB141" s="132">
        <f aca="true" t="shared" si="45" ref="AB141:AK141">SUM(AB6:AB140)</f>
        <v>5722</v>
      </c>
      <c r="AC141" s="131">
        <f t="shared" si="45"/>
        <v>8932</v>
      </c>
      <c r="AD141" s="131">
        <f t="shared" si="45"/>
        <v>2145</v>
      </c>
      <c r="AE141" s="132">
        <f t="shared" si="45"/>
        <v>5204</v>
      </c>
      <c r="AF141" s="131">
        <f t="shared" si="45"/>
        <v>15</v>
      </c>
      <c r="AG141" s="132">
        <f t="shared" si="45"/>
        <v>54</v>
      </c>
      <c r="AH141" s="131">
        <f t="shared" si="45"/>
        <v>40</v>
      </c>
      <c r="AI141" s="132">
        <f t="shared" si="45"/>
        <v>618</v>
      </c>
      <c r="AJ141" s="131">
        <f t="shared" si="45"/>
        <v>2200</v>
      </c>
      <c r="AK141" s="133">
        <f t="shared" si="45"/>
        <v>5876</v>
      </c>
    </row>
    <row r="142" ht="15" customHeight="1" thickBot="1">
      <c r="A142" s="174">
        <f>IF(A200="","    ATTENZIONE: IL CAMPO NOTE E' OBBLIGATORIO","")</f>
      </c>
    </row>
    <row r="143" ht="12" hidden="1" thickBot="1"/>
    <row r="144" ht="12" hidden="1" thickBot="1"/>
    <row r="145" ht="12" hidden="1" thickBot="1"/>
    <row r="146" ht="12" hidden="1" thickBot="1"/>
    <row r="147" ht="12" hidden="1" thickBot="1"/>
    <row r="148" ht="12" hidden="1" thickBot="1"/>
    <row r="149" ht="12" hidden="1" thickBot="1"/>
    <row r="150" ht="12" hidden="1" thickBot="1"/>
    <row r="151" ht="12" hidden="1" thickBot="1"/>
    <row r="152" ht="12" hidden="1" thickBot="1"/>
    <row r="153" ht="12" hidden="1" thickBot="1"/>
    <row r="154" ht="12" hidden="1" thickBot="1"/>
    <row r="155" ht="12" hidden="1" thickBot="1"/>
    <row r="156" ht="12" hidden="1" thickBot="1"/>
    <row r="157" ht="12" hidden="1" thickBot="1"/>
    <row r="158" ht="12" hidden="1" thickBot="1"/>
    <row r="159" ht="12" hidden="1" thickBot="1"/>
    <row r="160" ht="12" hidden="1" thickBot="1"/>
    <row r="161" ht="12" hidden="1" thickBot="1"/>
    <row r="162" ht="12" hidden="1" thickBot="1"/>
    <row r="163" ht="12" hidden="1" thickBot="1"/>
    <row r="164" ht="12" hidden="1" thickBot="1"/>
    <row r="165" ht="12" hidden="1" thickBot="1"/>
    <row r="166" ht="12" hidden="1" thickBot="1"/>
    <row r="167" ht="12" hidden="1" thickBot="1"/>
    <row r="168" ht="12" hidden="1" thickBot="1"/>
    <row r="169" ht="12" hidden="1" thickBot="1"/>
    <row r="170" ht="12" hidden="1" thickBot="1"/>
    <row r="171" ht="12" hidden="1" thickBot="1"/>
    <row r="172" ht="12" hidden="1" thickBot="1"/>
    <row r="173" ht="12" hidden="1" thickBot="1"/>
    <row r="174" ht="12" hidden="1" thickBot="1"/>
    <row r="175" ht="12" hidden="1" thickBot="1"/>
    <row r="176" ht="12" hidden="1" thickBot="1"/>
    <row r="177" ht="12" hidden="1" thickBot="1"/>
    <row r="178" ht="12" hidden="1" thickBot="1"/>
    <row r="179" ht="12" hidden="1" thickBot="1"/>
    <row r="180" ht="12" hidden="1" thickBot="1"/>
    <row r="181" ht="12" hidden="1" thickBot="1"/>
    <row r="182" ht="12" hidden="1" thickBot="1"/>
    <row r="183" ht="12" hidden="1" thickBot="1"/>
    <row r="184" ht="12" hidden="1" thickBot="1"/>
    <row r="185" ht="12" hidden="1" thickBot="1"/>
    <row r="186" ht="12" hidden="1" thickBot="1"/>
    <row r="187" ht="12" hidden="1" thickBot="1"/>
    <row r="188" ht="12" hidden="1" thickBot="1"/>
    <row r="189" ht="12" hidden="1" thickBot="1"/>
    <row r="190" ht="12" hidden="1" thickBot="1"/>
    <row r="191" ht="12" hidden="1" thickBot="1"/>
    <row r="192" ht="12" hidden="1" thickBot="1"/>
    <row r="193" ht="12" hidden="1" thickBot="1"/>
    <row r="194" ht="12" hidden="1" thickBot="1"/>
    <row r="195" ht="12" hidden="1" thickBot="1"/>
    <row r="196" ht="12" hidden="1" thickBot="1"/>
    <row r="197" ht="12" hidden="1" thickBot="1"/>
    <row r="198" ht="12" hidden="1" thickBot="1"/>
    <row r="199" spans="1:37" ht="15.75" customHeight="1">
      <c r="A199" s="194" t="str">
        <f>"NOTE: Indicare il provvedimento di riferimento della dotazione organica in vigore al 31 dicembre "&amp;$M$1</f>
        <v>NOTE: Indicare il provvedimento di riferimento della dotazione organica in vigore al 31 dicembre 2017</v>
      </c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6"/>
      <c r="N199" s="197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9"/>
    </row>
    <row r="200" spans="1:37" ht="45" customHeight="1" thickBot="1">
      <c r="A200" s="234" t="s">
        <v>41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6"/>
    </row>
    <row r="201" spans="1:13" ht="11.25">
      <c r="A201" s="227" t="s">
        <v>0</v>
      </c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</row>
    <row r="202" ht="11.25">
      <c r="A202" s="112" t="str">
        <f>"(*) inserire i dati comunicati nella tab.1 (colonna presenti al 31/12/"&amp;M1-1&amp;") della rilevazione dell'anno precedente"</f>
        <v>(*) inserire i dati comunicati nella tab.1 (colonna presenti al 31/12/2016) della rilevazione dell'anno precedente</v>
      </c>
    </row>
    <row r="203" spans="1:37" ht="11.25">
      <c r="A203" s="124" t="s">
        <v>226</v>
      </c>
      <c r="B203" s="128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</row>
    <row r="204" spans="1:13" ht="11.25">
      <c r="A204" s="166" t="s">
        <v>134</v>
      </c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</row>
    <row r="205" spans="1:37" ht="11.25">
      <c r="A205" s="139" t="s">
        <v>1</v>
      </c>
      <c r="B205" s="140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</row>
    <row r="206" spans="4:28" ht="11.25">
      <c r="D206" s="3" t="str">
        <f>IF(LEN(A200)&gt;250,"ATTENZIONE: Il numero massimo di caratteri consentiti nel campo note è 250","")</f>
        <v>ATTENZIONE: Il numero massimo di caratteri consentiti nel campo note è 250</v>
      </c>
      <c r="AB206" s="3">
        <f>IF(LEN(Y200)&gt;250,"ATTENZIONE: Il numero massimo di caratteri consentiti nel campo note è 250","")</f>
      </c>
    </row>
  </sheetData>
  <sheetProtection password="EA98" sheet="1" formatColumns="0" selectLockedCells="1"/>
  <mergeCells count="6">
    <mergeCell ref="AG2:AK2"/>
    <mergeCell ref="AA3:AK3"/>
    <mergeCell ref="A200:AK200"/>
    <mergeCell ref="C3:M3"/>
    <mergeCell ref="B4:B5"/>
    <mergeCell ref="I2:M2"/>
  </mergeCells>
  <conditionalFormatting sqref="A6:M140">
    <cfRule type="expression" priority="2" dxfId="2" stopIfTrue="1">
      <formula>$N6&gt;0</formula>
    </cfRule>
  </conditionalFormatting>
  <conditionalFormatting sqref="AA6:AK140">
    <cfRule type="expression" priority="1" dxfId="2" stopIfTrue="1">
      <formula>$N6&gt;0</formula>
    </cfRule>
  </conditionalFormatting>
  <printOptions horizontalCentered="1" verticalCentered="1"/>
  <pageMargins left="0" right="0" top="0.1968503937007874" bottom="0.1968503937007874" header="0.1968503937007874" footer="0.1574803149606299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showGridLines="0" tabSelected="1" zoomScalePageLayoutView="0" workbookViewId="0" topLeftCell="A1">
      <pane xSplit="2" ySplit="5" topLeftCell="C15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D20" sqref="AD20"/>
    </sheetView>
  </sheetViews>
  <sheetFormatPr defaultColWidth="9.33203125" defaultRowHeight="10.5"/>
  <cols>
    <col min="1" max="1" width="55.5" style="3" customWidth="1"/>
    <col min="2" max="2" width="6.33203125" style="5" hidden="1" customWidth="1"/>
    <col min="3" max="16" width="10.33203125" style="3" hidden="1" customWidth="1"/>
    <col min="17" max="17" width="10" style="3" hidden="1" customWidth="1"/>
    <col min="18" max="26" width="9.33203125" style="3" hidden="1" customWidth="1"/>
    <col min="27" max="40" width="11.66015625" style="3" customWidth="1"/>
    <col min="41" max="41" width="10" style="3" customWidth="1"/>
    <col min="42" max="16384" width="9.33203125" style="3" customWidth="1"/>
  </cols>
  <sheetData>
    <row r="1" spans="1:41" ht="87" customHeight="1">
      <c r="A1" s="193" t="str">
        <f>'t1'!A1</f>
        <v>COMPARTO SERVIZIO SANITARIO NAZIONALE - anno 2017</v>
      </c>
      <c r="B1" s="193"/>
      <c r="C1" s="193"/>
      <c r="D1" s="193"/>
      <c r="E1" s="193"/>
      <c r="F1" s="193"/>
      <c r="G1" s="193"/>
      <c r="H1" s="193"/>
      <c r="I1" s="193"/>
      <c r="J1" s="193"/>
      <c r="K1" s="113"/>
      <c r="L1" s="113"/>
      <c r="M1" s="113"/>
      <c r="N1" s="113"/>
      <c r="O1" s="1"/>
      <c r="P1" s="97"/>
      <c r="Q1"/>
      <c r="AI1" s="113"/>
      <c r="AJ1" s="113"/>
      <c r="AK1" s="113"/>
      <c r="AL1" s="113"/>
      <c r="AM1" s="1"/>
      <c r="AN1" s="97"/>
      <c r="AO1"/>
    </row>
    <row r="2" spans="1:40" ht="30" customHeight="1" thickBot="1">
      <c r="A2" s="4"/>
      <c r="G2" s="239"/>
      <c r="H2" s="239"/>
      <c r="I2" s="239"/>
      <c r="J2" s="239"/>
      <c r="K2" s="239"/>
      <c r="L2" s="239"/>
      <c r="M2" s="239"/>
      <c r="N2" s="239"/>
      <c r="O2" s="239"/>
      <c r="P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ht="24.75" customHeight="1" thickBot="1">
      <c r="A3" s="10"/>
      <c r="B3" s="11"/>
      <c r="C3" s="31" t="s">
        <v>253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2"/>
      <c r="AA3" s="31" t="s">
        <v>253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2"/>
    </row>
    <row r="4" spans="1:40" ht="50.25" customHeight="1" thickTop="1">
      <c r="A4" s="33" t="s">
        <v>207</v>
      </c>
      <c r="B4" s="34" t="s">
        <v>200</v>
      </c>
      <c r="C4" s="21" t="s">
        <v>215</v>
      </c>
      <c r="D4" s="35"/>
      <c r="E4" s="21" t="s">
        <v>216</v>
      </c>
      <c r="F4" s="35"/>
      <c r="G4" s="21" t="s">
        <v>139</v>
      </c>
      <c r="H4" s="35"/>
      <c r="I4" s="56" t="s">
        <v>114</v>
      </c>
      <c r="J4" s="35"/>
      <c r="K4" s="240" t="s">
        <v>133</v>
      </c>
      <c r="L4" s="241"/>
      <c r="M4" s="242" t="s">
        <v>135</v>
      </c>
      <c r="N4" s="244"/>
      <c r="O4" s="242" t="s">
        <v>136</v>
      </c>
      <c r="P4" s="243"/>
      <c r="AA4" s="21" t="s">
        <v>215</v>
      </c>
      <c r="AB4" s="35"/>
      <c r="AC4" s="21" t="s">
        <v>216</v>
      </c>
      <c r="AD4" s="35"/>
      <c r="AE4" s="21" t="s">
        <v>139</v>
      </c>
      <c r="AF4" s="35"/>
      <c r="AG4" s="56" t="s">
        <v>114</v>
      </c>
      <c r="AH4" s="35"/>
      <c r="AI4" s="240" t="s">
        <v>133</v>
      </c>
      <c r="AJ4" s="241"/>
      <c r="AK4" s="242" t="s">
        <v>135</v>
      </c>
      <c r="AL4" s="244"/>
      <c r="AM4" s="242" t="s">
        <v>136</v>
      </c>
      <c r="AN4" s="243"/>
    </row>
    <row r="5" spans="1:40" ht="20.25" customHeight="1" thickBot="1">
      <c r="A5" s="13"/>
      <c r="B5" s="19"/>
      <c r="C5" s="17" t="s">
        <v>202</v>
      </c>
      <c r="D5" s="18" t="s">
        <v>203</v>
      </c>
      <c r="E5" s="17" t="s">
        <v>202</v>
      </c>
      <c r="F5" s="18" t="s">
        <v>203</v>
      </c>
      <c r="G5" s="17" t="s">
        <v>202</v>
      </c>
      <c r="H5" s="18" t="s">
        <v>203</v>
      </c>
      <c r="I5" s="17" t="s">
        <v>202</v>
      </c>
      <c r="J5" s="18" t="s">
        <v>203</v>
      </c>
      <c r="K5" s="17" t="s">
        <v>202</v>
      </c>
      <c r="L5" s="18" t="s">
        <v>203</v>
      </c>
      <c r="M5" s="17" t="s">
        <v>202</v>
      </c>
      <c r="N5" s="18" t="s">
        <v>203</v>
      </c>
      <c r="O5" s="17" t="s">
        <v>202</v>
      </c>
      <c r="P5" s="57" t="s">
        <v>203</v>
      </c>
      <c r="AA5" s="17" t="s">
        <v>202</v>
      </c>
      <c r="AB5" s="18" t="s">
        <v>203</v>
      </c>
      <c r="AC5" s="17" t="s">
        <v>202</v>
      </c>
      <c r="AD5" s="18" t="s">
        <v>203</v>
      </c>
      <c r="AE5" s="17" t="s">
        <v>202</v>
      </c>
      <c r="AF5" s="18" t="s">
        <v>203</v>
      </c>
      <c r="AG5" s="17" t="s">
        <v>202</v>
      </c>
      <c r="AH5" s="18" t="s">
        <v>203</v>
      </c>
      <c r="AI5" s="17" t="s">
        <v>202</v>
      </c>
      <c r="AJ5" s="18" t="s">
        <v>203</v>
      </c>
      <c r="AK5" s="17" t="s">
        <v>202</v>
      </c>
      <c r="AL5" s="18" t="s">
        <v>203</v>
      </c>
      <c r="AM5" s="17" t="s">
        <v>202</v>
      </c>
      <c r="AN5" s="57" t="s">
        <v>203</v>
      </c>
    </row>
    <row r="6" spans="1:40" ht="20.25" customHeight="1" thickTop="1">
      <c r="A6" s="120" t="s">
        <v>174</v>
      </c>
      <c r="B6" s="121" t="s">
        <v>265</v>
      </c>
      <c r="C6" s="155">
        <f>ROUND(AA6,2)</f>
        <v>26.42</v>
      </c>
      <c r="D6" s="156">
        <f aca="true" t="shared" si="0" ref="D6:D20">ROUND(AB6,2)</f>
        <v>69.41</v>
      </c>
      <c r="E6" s="155">
        <f aca="true" t="shared" si="1" ref="E6:E20">ROUND(AC6,2)</f>
        <v>0</v>
      </c>
      <c r="F6" s="156">
        <f aca="true" t="shared" si="2" ref="F6:F20">ROUND(AD6,2)</f>
        <v>0</v>
      </c>
      <c r="G6" s="155">
        <f aca="true" t="shared" si="3" ref="G6:G20">ROUND(AE6,2)</f>
        <v>0</v>
      </c>
      <c r="H6" s="156">
        <f aca="true" t="shared" si="4" ref="H6:H20">ROUND(AF6,2)</f>
        <v>0</v>
      </c>
      <c r="I6" s="155">
        <f aca="true" t="shared" si="5" ref="I6:I20">ROUND(AG6,2)</f>
        <v>0</v>
      </c>
      <c r="J6" s="156">
        <f aca="true" t="shared" si="6" ref="J6:J20">ROUND(AH6,2)</f>
        <v>0</v>
      </c>
      <c r="K6" s="213">
        <f>ROUND(AI6,0)</f>
        <v>0</v>
      </c>
      <c r="L6" s="214">
        <f aca="true" t="shared" si="7" ref="L6:L20">ROUND(AJ6,0)</f>
        <v>0</v>
      </c>
      <c r="M6" s="213">
        <f aca="true" t="shared" si="8" ref="M6:M20">ROUND(AK6,0)</f>
        <v>230</v>
      </c>
      <c r="N6" s="214">
        <f aca="true" t="shared" si="9" ref="N6:N20">ROUND(AL6,0)</f>
        <v>267</v>
      </c>
      <c r="O6" s="213">
        <f aca="true" t="shared" si="10" ref="O6:O20">ROUND(AM6,0)</f>
        <v>297</v>
      </c>
      <c r="P6" s="215">
        <f aca="true" t="shared" si="11" ref="P6:P20">ROUND(AN6,0)</f>
        <v>285</v>
      </c>
      <c r="AA6" s="155">
        <v>26.42</v>
      </c>
      <c r="AB6" s="156">
        <v>69.41</v>
      </c>
      <c r="AC6" s="155"/>
      <c r="AD6" s="156"/>
      <c r="AE6" s="155"/>
      <c r="AF6" s="156"/>
      <c r="AG6" s="155"/>
      <c r="AH6" s="156"/>
      <c r="AI6" s="155"/>
      <c r="AJ6" s="156"/>
      <c r="AK6" s="155">
        <v>230</v>
      </c>
      <c r="AL6" s="156">
        <v>267</v>
      </c>
      <c r="AM6" s="155">
        <v>297</v>
      </c>
      <c r="AN6" s="157">
        <v>285</v>
      </c>
    </row>
    <row r="7" spans="1:40" ht="20.25" customHeight="1">
      <c r="A7" s="120" t="s">
        <v>175</v>
      </c>
      <c r="B7" s="121" t="s">
        <v>176</v>
      </c>
      <c r="C7" s="158">
        <f aca="true" t="shared" si="12" ref="C7:C20">ROUND(AA7,2)</f>
        <v>0.36</v>
      </c>
      <c r="D7" s="159">
        <f t="shared" si="0"/>
        <v>0</v>
      </c>
      <c r="E7" s="158">
        <f t="shared" si="1"/>
        <v>0</v>
      </c>
      <c r="F7" s="159">
        <f t="shared" si="2"/>
        <v>0</v>
      </c>
      <c r="G7" s="158">
        <f t="shared" si="3"/>
        <v>0</v>
      </c>
      <c r="H7" s="159">
        <f t="shared" si="4"/>
        <v>0</v>
      </c>
      <c r="I7" s="158">
        <f t="shared" si="5"/>
        <v>0</v>
      </c>
      <c r="J7" s="159">
        <f t="shared" si="6"/>
        <v>0</v>
      </c>
      <c r="K7" s="216">
        <f aca="true" t="shared" si="13" ref="K7:K20">ROUND(AI7,0)</f>
        <v>0</v>
      </c>
      <c r="L7" s="217">
        <f t="shared" si="7"/>
        <v>0</v>
      </c>
      <c r="M7" s="216">
        <f t="shared" si="8"/>
        <v>0</v>
      </c>
      <c r="N7" s="217">
        <f t="shared" si="9"/>
        <v>0</v>
      </c>
      <c r="O7" s="216">
        <f t="shared" si="10"/>
        <v>34</v>
      </c>
      <c r="P7" s="218">
        <f t="shared" si="11"/>
        <v>9</v>
      </c>
      <c r="AA7" s="158">
        <v>0.36</v>
      </c>
      <c r="AB7" s="159"/>
      <c r="AC7" s="158"/>
      <c r="AD7" s="159"/>
      <c r="AE7" s="158"/>
      <c r="AF7" s="159"/>
      <c r="AG7" s="158"/>
      <c r="AH7" s="159"/>
      <c r="AI7" s="158"/>
      <c r="AJ7" s="159"/>
      <c r="AK7" s="158"/>
      <c r="AL7" s="159"/>
      <c r="AM7" s="158">
        <v>34</v>
      </c>
      <c r="AN7" s="160">
        <v>9</v>
      </c>
    </row>
    <row r="8" spans="1:40" ht="20.25" customHeight="1">
      <c r="A8" s="120" t="s">
        <v>177</v>
      </c>
      <c r="B8" s="121" t="s">
        <v>178</v>
      </c>
      <c r="C8" s="161">
        <f t="shared" si="12"/>
        <v>0</v>
      </c>
      <c r="D8" s="162">
        <f t="shared" si="0"/>
        <v>0</v>
      </c>
      <c r="E8" s="161">
        <f t="shared" si="1"/>
        <v>0</v>
      </c>
      <c r="F8" s="162">
        <f t="shared" si="2"/>
        <v>0</v>
      </c>
      <c r="G8" s="161">
        <f t="shared" si="3"/>
        <v>0</v>
      </c>
      <c r="H8" s="162">
        <f t="shared" si="4"/>
        <v>0</v>
      </c>
      <c r="I8" s="161">
        <f t="shared" si="5"/>
        <v>0</v>
      </c>
      <c r="J8" s="162">
        <f t="shared" si="6"/>
        <v>0</v>
      </c>
      <c r="K8" s="219">
        <f t="shared" si="13"/>
        <v>0</v>
      </c>
      <c r="L8" s="220">
        <f t="shared" si="7"/>
        <v>0</v>
      </c>
      <c r="M8" s="219">
        <f t="shared" si="8"/>
        <v>0</v>
      </c>
      <c r="N8" s="220">
        <f t="shared" si="9"/>
        <v>0</v>
      </c>
      <c r="O8" s="219">
        <f t="shared" si="10"/>
        <v>0</v>
      </c>
      <c r="P8" s="221">
        <f t="shared" si="11"/>
        <v>0</v>
      </c>
      <c r="AA8" s="161"/>
      <c r="AB8" s="162"/>
      <c r="AC8" s="161"/>
      <c r="AD8" s="162"/>
      <c r="AE8" s="161"/>
      <c r="AF8" s="162"/>
      <c r="AG8" s="161"/>
      <c r="AH8" s="162"/>
      <c r="AI8" s="161"/>
      <c r="AJ8" s="162"/>
      <c r="AK8" s="161"/>
      <c r="AL8" s="162"/>
      <c r="AM8" s="161"/>
      <c r="AN8" s="163"/>
    </row>
    <row r="9" spans="1:40" ht="20.25" customHeight="1">
      <c r="A9" s="120" t="s">
        <v>179</v>
      </c>
      <c r="B9" s="20" t="s">
        <v>180</v>
      </c>
      <c r="C9" s="161">
        <f t="shared" si="12"/>
        <v>5.14</v>
      </c>
      <c r="D9" s="162">
        <f t="shared" si="0"/>
        <v>15.46</v>
      </c>
      <c r="E9" s="161">
        <f t="shared" si="1"/>
        <v>0</v>
      </c>
      <c r="F9" s="162">
        <f t="shared" si="2"/>
        <v>0</v>
      </c>
      <c r="G9" s="161">
        <f t="shared" si="3"/>
        <v>0</v>
      </c>
      <c r="H9" s="162">
        <f t="shared" si="4"/>
        <v>0</v>
      </c>
      <c r="I9" s="161">
        <f t="shared" si="5"/>
        <v>0</v>
      </c>
      <c r="J9" s="162">
        <f t="shared" si="6"/>
        <v>0</v>
      </c>
      <c r="K9" s="219">
        <f t="shared" si="13"/>
        <v>0</v>
      </c>
      <c r="L9" s="220">
        <f t="shared" si="7"/>
        <v>0</v>
      </c>
      <c r="M9" s="219">
        <f t="shared" si="8"/>
        <v>3</v>
      </c>
      <c r="N9" s="220">
        <f t="shared" si="9"/>
        <v>23</v>
      </c>
      <c r="O9" s="219">
        <f t="shared" si="10"/>
        <v>5</v>
      </c>
      <c r="P9" s="221">
        <f t="shared" si="11"/>
        <v>37</v>
      </c>
      <c r="AA9" s="161">
        <v>5.14</v>
      </c>
      <c r="AB9" s="162">
        <v>15.46</v>
      </c>
      <c r="AC9" s="161"/>
      <c r="AD9" s="162"/>
      <c r="AE9" s="161"/>
      <c r="AF9" s="162"/>
      <c r="AG9" s="161"/>
      <c r="AH9" s="162"/>
      <c r="AI9" s="161"/>
      <c r="AJ9" s="162"/>
      <c r="AK9" s="161">
        <v>3</v>
      </c>
      <c r="AL9" s="162">
        <v>23</v>
      </c>
      <c r="AM9" s="161">
        <v>5</v>
      </c>
      <c r="AN9" s="163">
        <v>37</v>
      </c>
    </row>
    <row r="10" spans="1:40" ht="20.25" customHeight="1">
      <c r="A10" s="120" t="s">
        <v>162</v>
      </c>
      <c r="B10" s="20" t="s">
        <v>255</v>
      </c>
      <c r="C10" s="161">
        <f t="shared" si="12"/>
        <v>30.48</v>
      </c>
      <c r="D10" s="162">
        <f t="shared" si="0"/>
        <v>50.99</v>
      </c>
      <c r="E10" s="161">
        <f t="shared" si="1"/>
        <v>0</v>
      </c>
      <c r="F10" s="162">
        <f t="shared" si="2"/>
        <v>0</v>
      </c>
      <c r="G10" s="161">
        <f t="shared" si="3"/>
        <v>8.63</v>
      </c>
      <c r="H10" s="162">
        <f t="shared" si="4"/>
        <v>27.68</v>
      </c>
      <c r="I10" s="161">
        <f t="shared" si="5"/>
        <v>0</v>
      </c>
      <c r="J10" s="162">
        <f t="shared" si="6"/>
        <v>0</v>
      </c>
      <c r="K10" s="219">
        <f t="shared" si="13"/>
        <v>0</v>
      </c>
      <c r="L10" s="220">
        <f t="shared" si="7"/>
        <v>1</v>
      </c>
      <c r="M10" s="219">
        <f t="shared" si="8"/>
        <v>598</v>
      </c>
      <c r="N10" s="220">
        <f t="shared" si="9"/>
        <v>1697</v>
      </c>
      <c r="O10" s="219">
        <f t="shared" si="10"/>
        <v>191</v>
      </c>
      <c r="P10" s="221">
        <f t="shared" si="11"/>
        <v>452</v>
      </c>
      <c r="AA10" s="161">
        <v>30.48</v>
      </c>
      <c r="AB10" s="162">
        <v>50.99</v>
      </c>
      <c r="AC10" s="161"/>
      <c r="AD10" s="162"/>
      <c r="AE10" s="161">
        <v>8.63</v>
      </c>
      <c r="AF10" s="162">
        <v>27.68</v>
      </c>
      <c r="AG10" s="161"/>
      <c r="AH10" s="162"/>
      <c r="AI10" s="161"/>
      <c r="AJ10" s="162">
        <v>1</v>
      </c>
      <c r="AK10" s="161">
        <v>598</v>
      </c>
      <c r="AL10" s="162">
        <v>1697</v>
      </c>
      <c r="AM10" s="161">
        <v>191</v>
      </c>
      <c r="AN10" s="163">
        <v>452</v>
      </c>
    </row>
    <row r="11" spans="1:40" ht="20.25" customHeight="1">
      <c r="A11" s="120" t="s">
        <v>165</v>
      </c>
      <c r="B11" s="20" t="s">
        <v>168</v>
      </c>
      <c r="C11" s="161">
        <f t="shared" si="12"/>
        <v>2</v>
      </c>
      <c r="D11" s="162">
        <f t="shared" si="0"/>
        <v>5.26</v>
      </c>
      <c r="E11" s="161">
        <f t="shared" si="1"/>
        <v>0</v>
      </c>
      <c r="F11" s="162">
        <f t="shared" si="2"/>
        <v>0</v>
      </c>
      <c r="G11" s="161">
        <f t="shared" si="3"/>
        <v>0.98</v>
      </c>
      <c r="H11" s="162">
        <f t="shared" si="4"/>
        <v>2.16</v>
      </c>
      <c r="I11" s="161">
        <f t="shared" si="5"/>
        <v>0</v>
      </c>
      <c r="J11" s="162">
        <f t="shared" si="6"/>
        <v>0</v>
      </c>
      <c r="K11" s="219">
        <f t="shared" si="13"/>
        <v>0</v>
      </c>
      <c r="L11" s="220">
        <f t="shared" si="7"/>
        <v>0</v>
      </c>
      <c r="M11" s="219">
        <f t="shared" si="8"/>
        <v>8</v>
      </c>
      <c r="N11" s="220">
        <f t="shared" si="9"/>
        <v>11</v>
      </c>
      <c r="O11" s="219">
        <f t="shared" si="10"/>
        <v>0</v>
      </c>
      <c r="P11" s="221">
        <f t="shared" si="11"/>
        <v>2</v>
      </c>
      <c r="AA11" s="161">
        <v>2</v>
      </c>
      <c r="AB11" s="162">
        <v>5.26</v>
      </c>
      <c r="AC11" s="161"/>
      <c r="AD11" s="162"/>
      <c r="AE11" s="161">
        <v>0.98</v>
      </c>
      <c r="AF11" s="162">
        <v>2.16</v>
      </c>
      <c r="AG11" s="161"/>
      <c r="AH11" s="162"/>
      <c r="AI11" s="161"/>
      <c r="AJ11" s="162"/>
      <c r="AK11" s="161">
        <v>8</v>
      </c>
      <c r="AL11" s="162">
        <v>11</v>
      </c>
      <c r="AM11" s="161"/>
      <c r="AN11" s="163">
        <v>2</v>
      </c>
    </row>
    <row r="12" spans="1:40" ht="20.25" customHeight="1">
      <c r="A12" s="120" t="s">
        <v>163</v>
      </c>
      <c r="B12" s="20" t="s">
        <v>166</v>
      </c>
      <c r="C12" s="161">
        <f t="shared" si="12"/>
        <v>18.01</v>
      </c>
      <c r="D12" s="162">
        <f t="shared" si="0"/>
        <v>13.57</v>
      </c>
      <c r="E12" s="161">
        <f t="shared" si="1"/>
        <v>0</v>
      </c>
      <c r="F12" s="162">
        <f t="shared" si="2"/>
        <v>0</v>
      </c>
      <c r="G12" s="161">
        <f t="shared" si="3"/>
        <v>3.36</v>
      </c>
      <c r="H12" s="162">
        <f t="shared" si="4"/>
        <v>4.1</v>
      </c>
      <c r="I12" s="161">
        <f t="shared" si="5"/>
        <v>0</v>
      </c>
      <c r="J12" s="162">
        <f t="shared" si="6"/>
        <v>0</v>
      </c>
      <c r="K12" s="219">
        <f t="shared" si="13"/>
        <v>0</v>
      </c>
      <c r="L12" s="220">
        <f t="shared" si="7"/>
        <v>0</v>
      </c>
      <c r="M12" s="219">
        <f t="shared" si="8"/>
        <v>111</v>
      </c>
      <c r="N12" s="220">
        <f t="shared" si="9"/>
        <v>172</v>
      </c>
      <c r="O12" s="219">
        <f t="shared" si="10"/>
        <v>47</v>
      </c>
      <c r="P12" s="221">
        <f t="shared" si="11"/>
        <v>56</v>
      </c>
      <c r="AA12" s="161">
        <v>18.01</v>
      </c>
      <c r="AB12" s="162">
        <v>13.57</v>
      </c>
      <c r="AC12" s="161"/>
      <c r="AD12" s="162"/>
      <c r="AE12" s="161">
        <v>3.36</v>
      </c>
      <c r="AF12" s="162">
        <v>4.1</v>
      </c>
      <c r="AG12" s="161"/>
      <c r="AH12" s="162"/>
      <c r="AI12" s="161"/>
      <c r="AJ12" s="162"/>
      <c r="AK12" s="161">
        <v>111</v>
      </c>
      <c r="AL12" s="162">
        <v>172</v>
      </c>
      <c r="AM12" s="161">
        <v>47</v>
      </c>
      <c r="AN12" s="163">
        <v>56</v>
      </c>
    </row>
    <row r="13" spans="1:40" ht="20.25" customHeight="1">
      <c r="A13" s="120" t="s">
        <v>164</v>
      </c>
      <c r="B13" s="20" t="s">
        <v>167</v>
      </c>
      <c r="C13" s="161">
        <f t="shared" si="12"/>
        <v>0</v>
      </c>
      <c r="D13" s="162">
        <f t="shared" si="0"/>
        <v>0</v>
      </c>
      <c r="E13" s="161">
        <f t="shared" si="1"/>
        <v>0</v>
      </c>
      <c r="F13" s="162">
        <f t="shared" si="2"/>
        <v>0</v>
      </c>
      <c r="G13" s="161">
        <f t="shared" si="3"/>
        <v>0</v>
      </c>
      <c r="H13" s="162">
        <f t="shared" si="4"/>
        <v>0</v>
      </c>
      <c r="I13" s="161">
        <f t="shared" si="5"/>
        <v>0</v>
      </c>
      <c r="J13" s="162">
        <f t="shared" si="6"/>
        <v>0</v>
      </c>
      <c r="K13" s="219">
        <f t="shared" si="13"/>
        <v>0</v>
      </c>
      <c r="L13" s="220">
        <f t="shared" si="7"/>
        <v>0</v>
      </c>
      <c r="M13" s="219">
        <f t="shared" si="8"/>
        <v>0</v>
      </c>
      <c r="N13" s="220">
        <f t="shared" si="9"/>
        <v>0</v>
      </c>
      <c r="O13" s="219">
        <f t="shared" si="10"/>
        <v>50</v>
      </c>
      <c r="P13" s="221">
        <f t="shared" si="11"/>
        <v>25</v>
      </c>
      <c r="AA13" s="161"/>
      <c r="AB13" s="162"/>
      <c r="AC13" s="161"/>
      <c r="AD13" s="162"/>
      <c r="AE13" s="161"/>
      <c r="AF13" s="162"/>
      <c r="AG13" s="161"/>
      <c r="AH13" s="162"/>
      <c r="AI13" s="161"/>
      <c r="AJ13" s="162"/>
      <c r="AK13" s="161"/>
      <c r="AL13" s="162"/>
      <c r="AM13" s="161">
        <v>50</v>
      </c>
      <c r="AN13" s="163">
        <v>25</v>
      </c>
    </row>
    <row r="14" spans="1:40" ht="20.25" customHeight="1">
      <c r="A14" s="120" t="s">
        <v>181</v>
      </c>
      <c r="B14" s="20" t="s">
        <v>182</v>
      </c>
      <c r="C14" s="161">
        <f t="shared" si="12"/>
        <v>0</v>
      </c>
      <c r="D14" s="162">
        <f t="shared" si="0"/>
        <v>0</v>
      </c>
      <c r="E14" s="161">
        <f t="shared" si="1"/>
        <v>0</v>
      </c>
      <c r="F14" s="162">
        <f t="shared" si="2"/>
        <v>0</v>
      </c>
      <c r="G14" s="161">
        <f t="shared" si="3"/>
        <v>0</v>
      </c>
      <c r="H14" s="162">
        <f t="shared" si="4"/>
        <v>0</v>
      </c>
      <c r="I14" s="161">
        <f t="shared" si="5"/>
        <v>0</v>
      </c>
      <c r="J14" s="162">
        <f t="shared" si="6"/>
        <v>0</v>
      </c>
      <c r="K14" s="219">
        <f t="shared" si="13"/>
        <v>0</v>
      </c>
      <c r="L14" s="220">
        <f t="shared" si="7"/>
        <v>0</v>
      </c>
      <c r="M14" s="219">
        <f t="shared" si="8"/>
        <v>0</v>
      </c>
      <c r="N14" s="220">
        <f t="shared" si="9"/>
        <v>0</v>
      </c>
      <c r="O14" s="219">
        <f t="shared" si="10"/>
        <v>2</v>
      </c>
      <c r="P14" s="221">
        <f t="shared" si="11"/>
        <v>0</v>
      </c>
      <c r="AA14" s="161"/>
      <c r="AB14" s="162"/>
      <c r="AC14" s="161"/>
      <c r="AD14" s="162"/>
      <c r="AE14" s="161"/>
      <c r="AF14" s="162"/>
      <c r="AG14" s="161"/>
      <c r="AH14" s="162"/>
      <c r="AI14" s="161"/>
      <c r="AJ14" s="162"/>
      <c r="AK14" s="161"/>
      <c r="AL14" s="162"/>
      <c r="AM14" s="161">
        <v>2</v>
      </c>
      <c r="AN14" s="163"/>
    </row>
    <row r="15" spans="1:40" ht="20.25" customHeight="1">
      <c r="A15" s="120" t="s">
        <v>183</v>
      </c>
      <c r="B15" s="20" t="s">
        <v>184</v>
      </c>
      <c r="C15" s="161">
        <f t="shared" si="12"/>
        <v>0</v>
      </c>
      <c r="D15" s="162">
        <f t="shared" si="0"/>
        <v>0</v>
      </c>
      <c r="E15" s="161">
        <f t="shared" si="1"/>
        <v>0</v>
      </c>
      <c r="F15" s="162">
        <f t="shared" si="2"/>
        <v>0</v>
      </c>
      <c r="G15" s="161">
        <f t="shared" si="3"/>
        <v>0</v>
      </c>
      <c r="H15" s="162">
        <f t="shared" si="4"/>
        <v>0</v>
      </c>
      <c r="I15" s="161">
        <f t="shared" si="5"/>
        <v>0</v>
      </c>
      <c r="J15" s="162">
        <f t="shared" si="6"/>
        <v>0</v>
      </c>
      <c r="K15" s="219">
        <f t="shared" si="13"/>
        <v>0</v>
      </c>
      <c r="L15" s="220">
        <f t="shared" si="7"/>
        <v>0</v>
      </c>
      <c r="M15" s="219">
        <f t="shared" si="8"/>
        <v>0</v>
      </c>
      <c r="N15" s="220">
        <f t="shared" si="9"/>
        <v>0</v>
      </c>
      <c r="O15" s="219">
        <f t="shared" si="10"/>
        <v>0</v>
      </c>
      <c r="P15" s="221">
        <f t="shared" si="11"/>
        <v>0</v>
      </c>
      <c r="AA15" s="161"/>
      <c r="AB15" s="162"/>
      <c r="AC15" s="161"/>
      <c r="AD15" s="162"/>
      <c r="AE15" s="161"/>
      <c r="AF15" s="162"/>
      <c r="AG15" s="161"/>
      <c r="AH15" s="162"/>
      <c r="AI15" s="161"/>
      <c r="AJ15" s="162"/>
      <c r="AK15" s="161"/>
      <c r="AL15" s="162"/>
      <c r="AM15" s="161"/>
      <c r="AN15" s="163"/>
    </row>
    <row r="16" spans="1:40" ht="20.25" customHeight="1">
      <c r="A16" s="120" t="s">
        <v>185</v>
      </c>
      <c r="B16" s="20" t="s">
        <v>186</v>
      </c>
      <c r="C16" s="161">
        <f t="shared" si="12"/>
        <v>0</v>
      </c>
      <c r="D16" s="162">
        <f t="shared" si="0"/>
        <v>0</v>
      </c>
      <c r="E16" s="161">
        <f t="shared" si="1"/>
        <v>0</v>
      </c>
      <c r="F16" s="162">
        <f t="shared" si="2"/>
        <v>0</v>
      </c>
      <c r="G16" s="161">
        <f t="shared" si="3"/>
        <v>0</v>
      </c>
      <c r="H16" s="162">
        <f t="shared" si="4"/>
        <v>0</v>
      </c>
      <c r="I16" s="161">
        <f t="shared" si="5"/>
        <v>0</v>
      </c>
      <c r="J16" s="162">
        <f t="shared" si="6"/>
        <v>0</v>
      </c>
      <c r="K16" s="219">
        <f t="shared" si="13"/>
        <v>0</v>
      </c>
      <c r="L16" s="220">
        <f t="shared" si="7"/>
        <v>1</v>
      </c>
      <c r="M16" s="219">
        <f t="shared" si="8"/>
        <v>0</v>
      </c>
      <c r="N16" s="220">
        <f t="shared" si="9"/>
        <v>0</v>
      </c>
      <c r="O16" s="219">
        <f t="shared" si="10"/>
        <v>1</v>
      </c>
      <c r="P16" s="221">
        <f t="shared" si="11"/>
        <v>0</v>
      </c>
      <c r="AA16" s="161"/>
      <c r="AB16" s="162"/>
      <c r="AC16" s="161"/>
      <c r="AD16" s="162"/>
      <c r="AE16" s="161"/>
      <c r="AF16" s="162"/>
      <c r="AG16" s="161"/>
      <c r="AH16" s="162"/>
      <c r="AI16" s="161"/>
      <c r="AJ16" s="162">
        <v>1</v>
      </c>
      <c r="AK16" s="161"/>
      <c r="AL16" s="162"/>
      <c r="AM16" s="161">
        <v>1</v>
      </c>
      <c r="AN16" s="163"/>
    </row>
    <row r="17" spans="1:40" ht="20.25" customHeight="1">
      <c r="A17" s="120" t="s">
        <v>187</v>
      </c>
      <c r="B17" s="20" t="s">
        <v>188</v>
      </c>
      <c r="C17" s="161">
        <f t="shared" si="12"/>
        <v>3.96</v>
      </c>
      <c r="D17" s="162">
        <f t="shared" si="0"/>
        <v>11.3</v>
      </c>
      <c r="E17" s="161">
        <f t="shared" si="1"/>
        <v>0</v>
      </c>
      <c r="F17" s="162">
        <f t="shared" si="2"/>
        <v>0</v>
      </c>
      <c r="G17" s="161">
        <f t="shared" si="3"/>
        <v>8.53</v>
      </c>
      <c r="H17" s="162">
        <f t="shared" si="4"/>
        <v>21.43</v>
      </c>
      <c r="I17" s="161">
        <f t="shared" si="5"/>
        <v>0</v>
      </c>
      <c r="J17" s="162">
        <f t="shared" si="6"/>
        <v>0</v>
      </c>
      <c r="K17" s="219">
        <f t="shared" si="13"/>
        <v>0</v>
      </c>
      <c r="L17" s="220">
        <f t="shared" si="7"/>
        <v>1</v>
      </c>
      <c r="M17" s="219">
        <f t="shared" si="8"/>
        <v>254</v>
      </c>
      <c r="N17" s="220">
        <f t="shared" si="9"/>
        <v>670</v>
      </c>
      <c r="O17" s="219">
        <f t="shared" si="10"/>
        <v>102</v>
      </c>
      <c r="P17" s="221">
        <f t="shared" si="11"/>
        <v>7</v>
      </c>
      <c r="AA17" s="161">
        <v>3.96</v>
      </c>
      <c r="AB17" s="162">
        <v>11.3</v>
      </c>
      <c r="AC17" s="161"/>
      <c r="AD17" s="162"/>
      <c r="AE17" s="161">
        <v>8.53</v>
      </c>
      <c r="AF17" s="162">
        <v>21.43</v>
      </c>
      <c r="AG17" s="161"/>
      <c r="AH17" s="162"/>
      <c r="AI17" s="161"/>
      <c r="AJ17" s="162">
        <v>1</v>
      </c>
      <c r="AK17" s="161">
        <v>254</v>
      </c>
      <c r="AL17" s="162">
        <v>670</v>
      </c>
      <c r="AM17" s="161">
        <v>102</v>
      </c>
      <c r="AN17" s="163">
        <v>7</v>
      </c>
    </row>
    <row r="18" spans="1:40" ht="20.25" customHeight="1">
      <c r="A18" s="120" t="s">
        <v>189</v>
      </c>
      <c r="B18" s="20" t="s">
        <v>190</v>
      </c>
      <c r="C18" s="161">
        <f t="shared" si="12"/>
        <v>0</v>
      </c>
      <c r="D18" s="162">
        <f t="shared" si="0"/>
        <v>0</v>
      </c>
      <c r="E18" s="161">
        <f t="shared" si="1"/>
        <v>0</v>
      </c>
      <c r="F18" s="162">
        <f t="shared" si="2"/>
        <v>0</v>
      </c>
      <c r="G18" s="161">
        <f t="shared" si="3"/>
        <v>0</v>
      </c>
      <c r="H18" s="162">
        <f t="shared" si="4"/>
        <v>0</v>
      </c>
      <c r="I18" s="161">
        <f t="shared" si="5"/>
        <v>0</v>
      </c>
      <c r="J18" s="162">
        <f t="shared" si="6"/>
        <v>0</v>
      </c>
      <c r="K18" s="219">
        <f t="shared" si="13"/>
        <v>0</v>
      </c>
      <c r="L18" s="220">
        <f t="shared" si="7"/>
        <v>0</v>
      </c>
      <c r="M18" s="219">
        <f t="shared" si="8"/>
        <v>0</v>
      </c>
      <c r="N18" s="220">
        <f t="shared" si="9"/>
        <v>0</v>
      </c>
      <c r="O18" s="219">
        <f t="shared" si="10"/>
        <v>0</v>
      </c>
      <c r="P18" s="221">
        <f t="shared" si="11"/>
        <v>0</v>
      </c>
      <c r="AA18" s="161"/>
      <c r="AB18" s="162"/>
      <c r="AC18" s="161"/>
      <c r="AD18" s="162"/>
      <c r="AE18" s="161"/>
      <c r="AF18" s="162"/>
      <c r="AG18" s="161"/>
      <c r="AH18" s="162"/>
      <c r="AI18" s="161"/>
      <c r="AJ18" s="162"/>
      <c r="AK18" s="161"/>
      <c r="AL18" s="162"/>
      <c r="AM18" s="161"/>
      <c r="AN18" s="163"/>
    </row>
    <row r="19" spans="1:40" ht="20.25" customHeight="1">
      <c r="A19" s="120" t="s">
        <v>191</v>
      </c>
      <c r="B19" s="20" t="s">
        <v>192</v>
      </c>
      <c r="C19" s="161">
        <f t="shared" si="12"/>
        <v>1.12</v>
      </c>
      <c r="D19" s="162">
        <f t="shared" si="0"/>
        <v>1.68</v>
      </c>
      <c r="E19" s="161">
        <f t="shared" si="1"/>
        <v>0</v>
      </c>
      <c r="F19" s="162">
        <f t="shared" si="2"/>
        <v>0</v>
      </c>
      <c r="G19" s="161">
        <f t="shared" si="3"/>
        <v>0</v>
      </c>
      <c r="H19" s="162">
        <f t="shared" si="4"/>
        <v>0</v>
      </c>
      <c r="I19" s="161">
        <f t="shared" si="5"/>
        <v>0</v>
      </c>
      <c r="J19" s="162">
        <f t="shared" si="6"/>
        <v>0</v>
      </c>
      <c r="K19" s="219">
        <f t="shared" si="13"/>
        <v>0</v>
      </c>
      <c r="L19" s="220">
        <f t="shared" si="7"/>
        <v>3</v>
      </c>
      <c r="M19" s="219">
        <f t="shared" si="8"/>
        <v>12</v>
      </c>
      <c r="N19" s="220">
        <f t="shared" si="9"/>
        <v>36</v>
      </c>
      <c r="O19" s="219">
        <f t="shared" si="10"/>
        <v>0</v>
      </c>
      <c r="P19" s="221">
        <f t="shared" si="11"/>
        <v>0</v>
      </c>
      <c r="AA19" s="161">
        <v>1.12</v>
      </c>
      <c r="AB19" s="162">
        <v>1.68</v>
      </c>
      <c r="AC19" s="161"/>
      <c r="AD19" s="162"/>
      <c r="AE19" s="161"/>
      <c r="AF19" s="162"/>
      <c r="AG19" s="161"/>
      <c r="AH19" s="162"/>
      <c r="AI19" s="161"/>
      <c r="AJ19" s="162">
        <v>3</v>
      </c>
      <c r="AK19" s="161">
        <v>12</v>
      </c>
      <c r="AL19" s="162">
        <v>36</v>
      </c>
      <c r="AM19" s="161"/>
      <c r="AN19" s="163"/>
    </row>
    <row r="20" spans="1:40" ht="20.25" customHeight="1" thickBot="1">
      <c r="A20" s="122" t="s">
        <v>193</v>
      </c>
      <c r="B20" s="20" t="s">
        <v>259</v>
      </c>
      <c r="C20" s="161">
        <f t="shared" si="12"/>
        <v>0</v>
      </c>
      <c r="D20" s="162">
        <f t="shared" si="0"/>
        <v>0</v>
      </c>
      <c r="E20" s="161">
        <f t="shared" si="1"/>
        <v>0</v>
      </c>
      <c r="F20" s="162">
        <f t="shared" si="2"/>
        <v>0</v>
      </c>
      <c r="G20" s="161">
        <f t="shared" si="3"/>
        <v>0</v>
      </c>
      <c r="H20" s="164">
        <f t="shared" si="4"/>
        <v>0</v>
      </c>
      <c r="I20" s="161">
        <f t="shared" si="5"/>
        <v>0</v>
      </c>
      <c r="J20" s="162">
        <f t="shared" si="6"/>
        <v>0</v>
      </c>
      <c r="K20" s="219">
        <f t="shared" si="13"/>
        <v>0</v>
      </c>
      <c r="L20" s="220">
        <f t="shared" si="7"/>
        <v>0</v>
      </c>
      <c r="M20" s="219">
        <f t="shared" si="8"/>
        <v>0</v>
      </c>
      <c r="N20" s="220">
        <f t="shared" si="9"/>
        <v>0</v>
      </c>
      <c r="O20" s="219">
        <f t="shared" si="10"/>
        <v>0</v>
      </c>
      <c r="P20" s="218">
        <f t="shared" si="11"/>
        <v>0</v>
      </c>
      <c r="AA20" s="161"/>
      <c r="AB20" s="162"/>
      <c r="AC20" s="161"/>
      <c r="AD20" s="162"/>
      <c r="AE20" s="161"/>
      <c r="AF20" s="164"/>
      <c r="AG20" s="161"/>
      <c r="AH20" s="162"/>
      <c r="AI20" s="161"/>
      <c r="AJ20" s="162"/>
      <c r="AK20" s="161"/>
      <c r="AL20" s="162"/>
      <c r="AM20" s="161"/>
      <c r="AN20" s="160"/>
    </row>
    <row r="21" spans="1:40" ht="33" customHeight="1" thickBot="1" thickTop="1">
      <c r="A21" s="16" t="s">
        <v>204</v>
      </c>
      <c r="B21" s="14"/>
      <c r="C21" s="148">
        <f aca="true" t="shared" si="14" ref="C21:P21">SUM(C6:C20)</f>
        <v>87.49</v>
      </c>
      <c r="D21" s="149">
        <f t="shared" si="14"/>
        <v>167.67</v>
      </c>
      <c r="E21" s="148">
        <f t="shared" si="14"/>
        <v>0</v>
      </c>
      <c r="F21" s="149">
        <f t="shared" si="14"/>
        <v>0</v>
      </c>
      <c r="G21" s="148">
        <f t="shared" si="14"/>
        <v>21.5</v>
      </c>
      <c r="H21" s="149">
        <f t="shared" si="14"/>
        <v>55.37</v>
      </c>
      <c r="I21" s="148">
        <f t="shared" si="14"/>
        <v>0</v>
      </c>
      <c r="J21" s="149">
        <f t="shared" si="14"/>
        <v>0</v>
      </c>
      <c r="K21" s="148">
        <f>SUM(K6:K20)</f>
        <v>0</v>
      </c>
      <c r="L21" s="149">
        <f>SUM(L6:L20)</f>
        <v>6</v>
      </c>
      <c r="M21" s="148">
        <f>SUM(M6:M20)</f>
        <v>1216</v>
      </c>
      <c r="N21" s="149">
        <f>SUM(N6:N20)</f>
        <v>2876</v>
      </c>
      <c r="O21" s="148">
        <f t="shared" si="14"/>
        <v>729</v>
      </c>
      <c r="P21" s="150">
        <f t="shared" si="14"/>
        <v>873</v>
      </c>
      <c r="AA21" s="148">
        <f aca="true" t="shared" si="15" ref="AA21:AH21">SUM(AA6:AA20)</f>
        <v>87.49</v>
      </c>
      <c r="AB21" s="149">
        <f t="shared" si="15"/>
        <v>167.67</v>
      </c>
      <c r="AC21" s="148">
        <f t="shared" si="15"/>
        <v>0</v>
      </c>
      <c r="AD21" s="149">
        <f t="shared" si="15"/>
        <v>0</v>
      </c>
      <c r="AE21" s="148">
        <f t="shared" si="15"/>
        <v>21.5</v>
      </c>
      <c r="AF21" s="149">
        <f t="shared" si="15"/>
        <v>55.37</v>
      </c>
      <c r="AG21" s="148">
        <f t="shared" si="15"/>
        <v>0</v>
      </c>
      <c r="AH21" s="149">
        <f t="shared" si="15"/>
        <v>0</v>
      </c>
      <c r="AI21" s="148">
        <f aca="true" t="shared" si="16" ref="AI21:AN21">SUM(AI6:AI20)</f>
        <v>0</v>
      </c>
      <c r="AJ21" s="149">
        <f t="shared" si="16"/>
        <v>6</v>
      </c>
      <c r="AK21" s="148">
        <f t="shared" si="16"/>
        <v>1216</v>
      </c>
      <c r="AL21" s="149">
        <f t="shared" si="16"/>
        <v>2876</v>
      </c>
      <c r="AM21" s="148">
        <f t="shared" si="16"/>
        <v>729</v>
      </c>
      <c r="AN21" s="150">
        <f t="shared" si="16"/>
        <v>873</v>
      </c>
    </row>
    <row r="22" spans="1:40" ht="8.25" customHeight="1">
      <c r="A22" s="6"/>
      <c r="B22" s="7"/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</row>
    <row r="23" spans="1:40" ht="12">
      <c r="A23" s="141" t="s">
        <v>194</v>
      </c>
      <c r="B23" s="142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</row>
    <row r="24" spans="1:40" ht="12">
      <c r="A24" s="141" t="s">
        <v>195</v>
      </c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16" ht="12">
      <c r="A25" s="223" t="s">
        <v>196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</sheetData>
  <sheetProtection password="EA98" sheet="1" formatColumns="0" selectLockedCells="1"/>
  <mergeCells count="8">
    <mergeCell ref="G2:P2"/>
    <mergeCell ref="AE2:AN2"/>
    <mergeCell ref="AI4:AJ4"/>
    <mergeCell ref="AM4:AN4"/>
    <mergeCell ref="AK4:AL4"/>
    <mergeCell ref="K4:L4"/>
    <mergeCell ref="O4:P4"/>
    <mergeCell ref="M4:N4"/>
  </mergeCells>
  <dataValidations count="3">
    <dataValidation type="decimal" allowBlank="1" showInputMessage="1" showErrorMessage="1" promptTitle="ATTENZIONE!" prompt="Inserire solo decimali con due cifre dopo la virgola" sqref="C7:C20 D6:J20 AA7:AA20 AB6:AH20">
      <formula1>0</formula1>
      <formula2>9999999</formula2>
    </dataValidation>
    <dataValidation type="decimal" allowBlank="1" showInputMessage="1" showErrorMessage="1" promptTitle="ATTENZIONE!" prompt="Inserire solo decimali con due cifre dopo la virgola" sqref="C6 AA6">
      <formula1>0</formula1>
      <formula2>9999999.99</formula2>
    </dataValidation>
    <dataValidation type="whole" allowBlank="1" showErrorMessage="1" promptTitle="ATTENZIONE!" prompt="Inserire solo decimali con due cifre dopo la virgola" sqref="K6:P20 AI6:AN2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7"/>
  <sheetViews>
    <sheetView showGridLines="0" zoomScalePageLayoutView="0" workbookViewId="0" topLeftCell="A1">
      <pane xSplit="2" ySplit="5" topLeftCell="AA78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A88" sqref="AA88"/>
    </sheetView>
  </sheetViews>
  <sheetFormatPr defaultColWidth="9.33203125" defaultRowHeight="10.5"/>
  <cols>
    <col min="1" max="1" width="51.83203125" style="3" customWidth="1"/>
    <col min="2" max="2" width="10" style="5" customWidth="1"/>
    <col min="3" max="3" width="14.83203125" style="3" hidden="1" customWidth="1"/>
    <col min="4" max="10" width="19.83203125" style="3" hidden="1" customWidth="1"/>
    <col min="11" max="26" width="9.33203125" style="3" hidden="1" customWidth="1"/>
    <col min="27" max="27" width="14.83203125" style="3" customWidth="1"/>
    <col min="28" max="34" width="19.83203125" style="3" customWidth="1"/>
    <col min="35" max="35" width="9.33203125" style="3" hidden="1" customWidth="1"/>
    <col min="36" max="16384" width="9.33203125" style="3" customWidth="1"/>
  </cols>
  <sheetData>
    <row r="1" spans="1:36" ht="87" customHeight="1">
      <c r="A1" s="193" t="str">
        <f>'t1'!A1</f>
        <v>COMPARTO SERVIZIO SANITARIO NAZIONALE - anno 2017</v>
      </c>
      <c r="B1" s="193"/>
      <c r="C1" s="193"/>
      <c r="D1" s="193"/>
      <c r="E1" s="193"/>
      <c r="F1" s="193"/>
      <c r="G1" s="193"/>
      <c r="H1" s="193"/>
      <c r="I1" s="1"/>
      <c r="J1" s="97"/>
      <c r="L1"/>
      <c r="AG1" s="1"/>
      <c r="AH1" s="97"/>
      <c r="AJ1"/>
    </row>
    <row r="2" spans="1:34" ht="27" customHeight="1" thickBot="1">
      <c r="A2" s="4"/>
      <c r="H2" s="239"/>
      <c r="I2" s="239"/>
      <c r="J2" s="239"/>
      <c r="AF2" s="239"/>
      <c r="AG2" s="239"/>
      <c r="AH2" s="239"/>
    </row>
    <row r="3" spans="1:34" ht="12" thickBot="1">
      <c r="A3" s="10"/>
      <c r="B3" s="11"/>
      <c r="C3" s="55" t="s">
        <v>254</v>
      </c>
      <c r="D3" s="12"/>
      <c r="E3" s="12"/>
      <c r="F3" s="12"/>
      <c r="G3" s="12"/>
      <c r="H3" s="12"/>
      <c r="I3" s="51"/>
      <c r="J3" s="51"/>
      <c r="AA3" s="55" t="s">
        <v>254</v>
      </c>
      <c r="AB3" s="12"/>
      <c r="AC3" s="12"/>
      <c r="AD3" s="12"/>
      <c r="AE3" s="12"/>
      <c r="AF3" s="12"/>
      <c r="AG3" s="51"/>
      <c r="AH3" s="51"/>
    </row>
    <row r="4" spans="1:34" ht="45.75" thickTop="1">
      <c r="A4" s="27" t="s">
        <v>218</v>
      </c>
      <c r="B4" s="52" t="s">
        <v>200</v>
      </c>
      <c r="C4" s="53" t="s">
        <v>249</v>
      </c>
      <c r="D4" s="53" t="s">
        <v>219</v>
      </c>
      <c r="E4" s="226" t="s">
        <v>122</v>
      </c>
      <c r="F4" s="225" t="s">
        <v>124</v>
      </c>
      <c r="G4" s="53" t="s">
        <v>56</v>
      </c>
      <c r="H4" s="53" t="s">
        <v>57</v>
      </c>
      <c r="I4" s="53" t="s">
        <v>58</v>
      </c>
      <c r="J4" s="54" t="s">
        <v>204</v>
      </c>
      <c r="AA4" s="53" t="s">
        <v>249</v>
      </c>
      <c r="AB4" s="53" t="s">
        <v>219</v>
      </c>
      <c r="AC4" s="226" t="s">
        <v>122</v>
      </c>
      <c r="AD4" s="225" t="s">
        <v>124</v>
      </c>
      <c r="AE4" s="53" t="s">
        <v>56</v>
      </c>
      <c r="AF4" s="53" t="s">
        <v>57</v>
      </c>
      <c r="AG4" s="53" t="s">
        <v>58</v>
      </c>
      <c r="AH4" s="54" t="s">
        <v>204</v>
      </c>
    </row>
    <row r="5" spans="1:34" s="86" customFormat="1" ht="12" thickBot="1">
      <c r="A5" s="176" t="s">
        <v>116</v>
      </c>
      <c r="B5" s="87"/>
      <c r="C5" s="88" t="s">
        <v>43</v>
      </c>
      <c r="D5" s="88" t="s">
        <v>44</v>
      </c>
      <c r="E5" s="88" t="s">
        <v>123</v>
      </c>
      <c r="F5" s="88" t="s">
        <v>125</v>
      </c>
      <c r="G5" s="88" t="s">
        <v>45</v>
      </c>
      <c r="H5" s="88" t="s">
        <v>46</v>
      </c>
      <c r="I5" s="88" t="s">
        <v>47</v>
      </c>
      <c r="J5" s="89"/>
      <c r="AA5" s="88" t="s">
        <v>43</v>
      </c>
      <c r="AB5" s="88" t="s">
        <v>44</v>
      </c>
      <c r="AC5" s="88" t="s">
        <v>123</v>
      </c>
      <c r="AD5" s="88" t="s">
        <v>125</v>
      </c>
      <c r="AE5" s="88" t="s">
        <v>45</v>
      </c>
      <c r="AF5" s="88" t="s">
        <v>46</v>
      </c>
      <c r="AG5" s="88" t="s">
        <v>47</v>
      </c>
      <c r="AH5" s="89"/>
    </row>
    <row r="6" spans="1:35" ht="12" customHeight="1" thickTop="1">
      <c r="A6" s="26" t="str">
        <f>'t1'!A6</f>
        <v>direttore generale</v>
      </c>
      <c r="B6" s="80" t="str">
        <f>'t1'!B6</f>
        <v>0D0097</v>
      </c>
      <c r="C6" s="70">
        <f>ROUND(AA6,2)</f>
        <v>12</v>
      </c>
      <c r="D6" s="200">
        <f>ROUND(AB6,0)</f>
        <v>154937</v>
      </c>
      <c r="E6" s="200">
        <f aca="true" t="shared" si="0" ref="E6:E69">ROUND(AC6,0)</f>
        <v>0</v>
      </c>
      <c r="F6" s="200">
        <f>ROUND(AD6,0)</f>
        <v>0</v>
      </c>
      <c r="G6" s="200">
        <f aca="true" t="shared" si="1" ref="G6:G69">ROUND(AE6,0)</f>
        <v>0</v>
      </c>
      <c r="H6" s="200">
        <f aca="true" t="shared" si="2" ref="H6:H69">ROUND(AF6,0)</f>
        <v>0</v>
      </c>
      <c r="I6" s="201">
        <f aca="true" t="shared" si="3" ref="I6:I69">ROUND(AG6,0)</f>
        <v>0</v>
      </c>
      <c r="J6" s="136">
        <f>(D6+E6+F6+G6+H6)-I6</f>
        <v>154937</v>
      </c>
      <c r="K6" s="3">
        <f>'t1'!N6</f>
        <v>1</v>
      </c>
      <c r="L6" s="224" t="s">
        <v>121</v>
      </c>
      <c r="AA6" s="70">
        <v>12</v>
      </c>
      <c r="AB6" s="68">
        <v>154937</v>
      </c>
      <c r="AC6" s="68"/>
      <c r="AD6" s="68"/>
      <c r="AE6" s="68"/>
      <c r="AF6" s="68"/>
      <c r="AG6" s="69"/>
      <c r="AH6" s="136">
        <f>(AB6+AC6+AD6+AE6+AF6)-AG6</f>
        <v>154937</v>
      </c>
      <c r="AI6" s="3">
        <f>'t1'!AL6</f>
        <v>1</v>
      </c>
    </row>
    <row r="7" spans="1:35" ht="12" customHeight="1">
      <c r="A7" s="59" t="str">
        <f>'t1'!A7</f>
        <v>direttore sanitario</v>
      </c>
      <c r="B7" s="78" t="str">
        <f>'t1'!B7</f>
        <v>0D0482</v>
      </c>
      <c r="C7" s="70">
        <f aca="true" t="shared" si="4" ref="C7:C70">ROUND(AA7,2)</f>
        <v>18</v>
      </c>
      <c r="D7" s="200">
        <f aca="true" t="shared" si="5" ref="D7:D70">ROUND(AB7,0)</f>
        <v>185925</v>
      </c>
      <c r="E7" s="200">
        <f t="shared" si="0"/>
        <v>0</v>
      </c>
      <c r="F7" s="200">
        <f aca="true" t="shared" si="6" ref="F7:F70">ROUND(AD7,0)</f>
        <v>0</v>
      </c>
      <c r="G7" s="200">
        <f t="shared" si="1"/>
        <v>0</v>
      </c>
      <c r="H7" s="200">
        <f t="shared" si="2"/>
        <v>0</v>
      </c>
      <c r="I7" s="201">
        <f t="shared" si="3"/>
        <v>0</v>
      </c>
      <c r="J7" s="136">
        <f aca="true" t="shared" si="7" ref="J7:J70">(D7+E7+F7+G7+H7)-I7</f>
        <v>185925</v>
      </c>
      <c r="K7" s="3">
        <f>'t1'!N7</f>
        <v>1</v>
      </c>
      <c r="L7" s="224" t="s">
        <v>121</v>
      </c>
      <c r="AA7" s="70">
        <v>18</v>
      </c>
      <c r="AB7" s="68">
        <v>185925</v>
      </c>
      <c r="AC7" s="68"/>
      <c r="AD7" s="68"/>
      <c r="AE7" s="68"/>
      <c r="AF7" s="68"/>
      <c r="AG7" s="69"/>
      <c r="AH7" s="136">
        <f aca="true" t="shared" si="8" ref="AH7:AH70">(AB7+AC7+AD7+AE7+AF7)-AG7</f>
        <v>185925</v>
      </c>
      <c r="AI7" s="3">
        <f>'t1'!AL7</f>
        <v>1</v>
      </c>
    </row>
    <row r="8" spans="1:35" ht="12" customHeight="1">
      <c r="A8" s="59" t="str">
        <f>'t1'!A8</f>
        <v>direttore amministrativo</v>
      </c>
      <c r="B8" s="78" t="str">
        <f>'t1'!B8</f>
        <v>0D0163</v>
      </c>
      <c r="C8" s="70">
        <f t="shared" si="4"/>
        <v>12</v>
      </c>
      <c r="D8" s="200">
        <f t="shared" si="5"/>
        <v>123950</v>
      </c>
      <c r="E8" s="200">
        <f t="shared" si="0"/>
        <v>0</v>
      </c>
      <c r="F8" s="200">
        <f t="shared" si="6"/>
        <v>0</v>
      </c>
      <c r="G8" s="200">
        <f t="shared" si="1"/>
        <v>0</v>
      </c>
      <c r="H8" s="200">
        <f t="shared" si="2"/>
        <v>0</v>
      </c>
      <c r="I8" s="201">
        <f t="shared" si="3"/>
        <v>0</v>
      </c>
      <c r="J8" s="136">
        <f t="shared" si="7"/>
        <v>123950</v>
      </c>
      <c r="K8" s="3">
        <f>'t1'!N8</f>
        <v>1</v>
      </c>
      <c r="L8" s="224" t="s">
        <v>121</v>
      </c>
      <c r="AA8" s="70">
        <v>12</v>
      </c>
      <c r="AB8" s="68">
        <v>123950</v>
      </c>
      <c r="AC8" s="68"/>
      <c r="AD8" s="68"/>
      <c r="AE8" s="68"/>
      <c r="AF8" s="68"/>
      <c r="AG8" s="69"/>
      <c r="AH8" s="136">
        <f t="shared" si="8"/>
        <v>123950</v>
      </c>
      <c r="AI8" s="3">
        <f>'t1'!AL8</f>
        <v>1</v>
      </c>
    </row>
    <row r="9" spans="1:35" ht="12" customHeight="1">
      <c r="A9" s="59" t="str">
        <f>'t1'!A9</f>
        <v>direttore dei servizi sociali</v>
      </c>
      <c r="B9" s="78" t="str">
        <f>'t1'!B9</f>
        <v>0D0484</v>
      </c>
      <c r="C9" s="70">
        <f t="shared" si="4"/>
        <v>0</v>
      </c>
      <c r="D9" s="200">
        <f t="shared" si="5"/>
        <v>0</v>
      </c>
      <c r="E9" s="200">
        <f t="shared" si="0"/>
        <v>0</v>
      </c>
      <c r="F9" s="200">
        <f t="shared" si="6"/>
        <v>0</v>
      </c>
      <c r="G9" s="200">
        <f t="shared" si="1"/>
        <v>0</v>
      </c>
      <c r="H9" s="200">
        <f t="shared" si="2"/>
        <v>0</v>
      </c>
      <c r="I9" s="201">
        <f t="shared" si="3"/>
        <v>0</v>
      </c>
      <c r="J9" s="136">
        <f t="shared" si="7"/>
        <v>0</v>
      </c>
      <c r="K9" s="3">
        <f>'t1'!N9</f>
        <v>0</v>
      </c>
      <c r="L9" s="224" t="s">
        <v>121</v>
      </c>
      <c r="AA9" s="70"/>
      <c r="AB9" s="68"/>
      <c r="AC9" s="68"/>
      <c r="AD9" s="68"/>
      <c r="AE9" s="68"/>
      <c r="AF9" s="68"/>
      <c r="AG9" s="69"/>
      <c r="AH9" s="136">
        <f t="shared" si="8"/>
        <v>0</v>
      </c>
      <c r="AI9" s="3">
        <f>'t1'!AL9</f>
        <v>0</v>
      </c>
    </row>
    <row r="10" spans="1:35" ht="12" customHeight="1">
      <c r="A10" s="59" t="str">
        <f>'t1'!A10</f>
        <v>dir. medico con inc. struttura complessa (rapp. esclusivo)</v>
      </c>
      <c r="B10" s="78" t="str">
        <f>'t1'!B10</f>
        <v>SD0E33</v>
      </c>
      <c r="C10" s="70">
        <f t="shared" si="4"/>
        <v>667.73</v>
      </c>
      <c r="D10" s="200">
        <f t="shared" si="5"/>
        <v>2224516</v>
      </c>
      <c r="E10" s="200">
        <f t="shared" si="0"/>
        <v>260381</v>
      </c>
      <c r="F10" s="200">
        <f t="shared" si="6"/>
        <v>0</v>
      </c>
      <c r="G10" s="200">
        <f t="shared" si="1"/>
        <v>516527</v>
      </c>
      <c r="H10" s="200">
        <f t="shared" si="2"/>
        <v>0</v>
      </c>
      <c r="I10" s="201">
        <f t="shared" si="3"/>
        <v>324</v>
      </c>
      <c r="J10" s="136">
        <f t="shared" si="7"/>
        <v>3001100</v>
      </c>
      <c r="K10" s="3">
        <f>'t1'!N10</f>
        <v>1</v>
      </c>
      <c r="L10" s="224" t="s">
        <v>264</v>
      </c>
      <c r="AA10" s="70">
        <v>667.73</v>
      </c>
      <c r="AB10" s="68">
        <v>2224516</v>
      </c>
      <c r="AC10" s="68">
        <v>260381</v>
      </c>
      <c r="AD10" s="68"/>
      <c r="AE10" s="68">
        <v>516527</v>
      </c>
      <c r="AF10" s="68"/>
      <c r="AG10" s="69">
        <v>324</v>
      </c>
      <c r="AH10" s="136">
        <f t="shared" si="8"/>
        <v>3001100</v>
      </c>
      <c r="AI10" s="3">
        <f>'t1'!AL10</f>
        <v>1</v>
      </c>
    </row>
    <row r="11" spans="1:35" ht="12" customHeight="1">
      <c r="A11" s="59" t="str">
        <f>'t1'!A11</f>
        <v>dir. medico con inc. di struttura complessa (rapp. non escl.</v>
      </c>
      <c r="B11" s="78" t="str">
        <f>'t1'!B11</f>
        <v>SD0N33</v>
      </c>
      <c r="C11" s="70">
        <f t="shared" si="4"/>
        <v>0</v>
      </c>
      <c r="D11" s="200">
        <f t="shared" si="5"/>
        <v>0</v>
      </c>
      <c r="E11" s="200">
        <f t="shared" si="0"/>
        <v>0</v>
      </c>
      <c r="F11" s="200">
        <f t="shared" si="6"/>
        <v>0</v>
      </c>
      <c r="G11" s="200">
        <f t="shared" si="1"/>
        <v>0</v>
      </c>
      <c r="H11" s="200">
        <f t="shared" si="2"/>
        <v>0</v>
      </c>
      <c r="I11" s="201">
        <f t="shared" si="3"/>
        <v>0</v>
      </c>
      <c r="J11" s="136">
        <f t="shared" si="7"/>
        <v>0</v>
      </c>
      <c r="K11" s="3">
        <f>'t1'!N11</f>
        <v>0</v>
      </c>
      <c r="L11" s="224" t="s">
        <v>264</v>
      </c>
      <c r="AA11" s="70"/>
      <c r="AB11" s="68"/>
      <c r="AC11" s="68"/>
      <c r="AD11" s="68"/>
      <c r="AE11" s="68"/>
      <c r="AF11" s="68"/>
      <c r="AG11" s="69"/>
      <c r="AH11" s="136">
        <f t="shared" si="8"/>
        <v>0</v>
      </c>
      <c r="AI11" s="3">
        <f>'t1'!AL11</f>
        <v>0</v>
      </c>
    </row>
    <row r="12" spans="1:35" ht="12" customHeight="1">
      <c r="A12" s="59" t="str">
        <f>'t1'!A12</f>
        <v>dir. medico con incarico di struttura semplice (rapp. esclus</v>
      </c>
      <c r="B12" s="78" t="str">
        <f>'t1'!B12</f>
        <v>SD0E34</v>
      </c>
      <c r="C12" s="70">
        <f t="shared" si="4"/>
        <v>1146.07</v>
      </c>
      <c r="D12" s="200">
        <f t="shared" si="5"/>
        <v>3822356</v>
      </c>
      <c r="E12" s="200">
        <f t="shared" si="0"/>
        <v>297234</v>
      </c>
      <c r="F12" s="200">
        <f t="shared" si="6"/>
        <v>0</v>
      </c>
      <c r="G12" s="200">
        <f t="shared" si="1"/>
        <v>582531</v>
      </c>
      <c r="H12" s="200">
        <f t="shared" si="2"/>
        <v>0</v>
      </c>
      <c r="I12" s="201">
        <f t="shared" si="3"/>
        <v>1208</v>
      </c>
      <c r="J12" s="136">
        <f t="shared" si="7"/>
        <v>4700913</v>
      </c>
      <c r="K12" s="3">
        <f>'t1'!N12</f>
        <v>1</v>
      </c>
      <c r="L12" s="224" t="s">
        <v>264</v>
      </c>
      <c r="AA12" s="70">
        <v>1146.07</v>
      </c>
      <c r="AB12" s="68">
        <v>3822356</v>
      </c>
      <c r="AC12" s="68">
        <v>297234</v>
      </c>
      <c r="AD12" s="68"/>
      <c r="AE12" s="68">
        <v>582531</v>
      </c>
      <c r="AF12" s="68"/>
      <c r="AG12" s="69">
        <v>1208</v>
      </c>
      <c r="AH12" s="136">
        <f t="shared" si="8"/>
        <v>4700913</v>
      </c>
      <c r="AI12" s="3">
        <f>'t1'!AL12</f>
        <v>1</v>
      </c>
    </row>
    <row r="13" spans="1:35" ht="12" customHeight="1">
      <c r="A13" s="59" t="str">
        <f>'t1'!A13</f>
        <v>dir. medico con incarico struttura semplice (rapp. non escl.</v>
      </c>
      <c r="B13" s="78" t="str">
        <f>'t1'!B13</f>
        <v>SD0N34</v>
      </c>
      <c r="C13" s="70">
        <f t="shared" si="4"/>
        <v>12</v>
      </c>
      <c r="D13" s="200">
        <f t="shared" si="5"/>
        <v>39979</v>
      </c>
      <c r="E13" s="200">
        <f t="shared" si="0"/>
        <v>5846</v>
      </c>
      <c r="F13" s="200">
        <f t="shared" si="6"/>
        <v>0</v>
      </c>
      <c r="G13" s="200">
        <f t="shared" si="1"/>
        <v>5258</v>
      </c>
      <c r="H13" s="200">
        <f t="shared" si="2"/>
        <v>0</v>
      </c>
      <c r="I13" s="201">
        <f t="shared" si="3"/>
        <v>0</v>
      </c>
      <c r="J13" s="136">
        <f t="shared" si="7"/>
        <v>51083</v>
      </c>
      <c r="K13" s="3">
        <f>'t1'!N13</f>
        <v>1</v>
      </c>
      <c r="L13" s="224" t="s">
        <v>264</v>
      </c>
      <c r="AA13" s="70">
        <v>12</v>
      </c>
      <c r="AB13" s="68">
        <v>39979</v>
      </c>
      <c r="AC13" s="68">
        <v>5846</v>
      </c>
      <c r="AD13" s="68"/>
      <c r="AE13" s="68">
        <v>5258</v>
      </c>
      <c r="AF13" s="68"/>
      <c r="AG13" s="69"/>
      <c r="AH13" s="136">
        <f t="shared" si="8"/>
        <v>51083</v>
      </c>
      <c r="AI13" s="3">
        <f>'t1'!AL13</f>
        <v>1</v>
      </c>
    </row>
    <row r="14" spans="1:35" ht="12" customHeight="1">
      <c r="A14" s="59" t="str">
        <f>'t1'!A14</f>
        <v>dirigenti medici con altri incar. prof.li (rapp. esclusivo)</v>
      </c>
      <c r="B14" s="78" t="str">
        <f>'t1'!B14</f>
        <v>SD0035</v>
      </c>
      <c r="C14" s="70">
        <f t="shared" si="4"/>
        <v>10926.02</v>
      </c>
      <c r="D14" s="200">
        <f t="shared" si="5"/>
        <v>36415475</v>
      </c>
      <c r="E14" s="200">
        <f t="shared" si="0"/>
        <v>1109112</v>
      </c>
      <c r="F14" s="200">
        <f t="shared" si="6"/>
        <v>0</v>
      </c>
      <c r="G14" s="200">
        <f t="shared" si="1"/>
        <v>5165154</v>
      </c>
      <c r="H14" s="200">
        <f t="shared" si="2"/>
        <v>0</v>
      </c>
      <c r="I14" s="201">
        <f t="shared" si="3"/>
        <v>17720</v>
      </c>
      <c r="J14" s="136">
        <f t="shared" si="7"/>
        <v>42672021</v>
      </c>
      <c r="K14" s="3">
        <f>'t1'!N14</f>
        <v>1</v>
      </c>
      <c r="L14" s="224" t="s">
        <v>264</v>
      </c>
      <c r="AA14" s="70">
        <v>10926.02</v>
      </c>
      <c r="AB14" s="68">
        <v>36415475</v>
      </c>
      <c r="AC14" s="68">
        <v>1109112</v>
      </c>
      <c r="AD14" s="68"/>
      <c r="AE14" s="68">
        <v>5165154</v>
      </c>
      <c r="AF14" s="68"/>
      <c r="AG14" s="69">
        <v>17720</v>
      </c>
      <c r="AH14" s="136">
        <f t="shared" si="8"/>
        <v>42672021</v>
      </c>
      <c r="AI14" s="3">
        <f>'t1'!AL14</f>
        <v>1</v>
      </c>
    </row>
    <row r="15" spans="1:35" ht="12" customHeight="1">
      <c r="A15" s="59" t="str">
        <f>'t1'!A15</f>
        <v>dirigenti medici con altri incar. prof.li (rapp. non escl.)</v>
      </c>
      <c r="B15" s="78" t="str">
        <f>'t1'!B15</f>
        <v>SD0036</v>
      </c>
      <c r="C15" s="70">
        <f t="shared" si="4"/>
        <v>595.3</v>
      </c>
      <c r="D15" s="200">
        <f t="shared" si="5"/>
        <v>1991759</v>
      </c>
      <c r="E15" s="200">
        <f t="shared" si="0"/>
        <v>39522</v>
      </c>
      <c r="F15" s="200">
        <f t="shared" si="6"/>
        <v>0</v>
      </c>
      <c r="G15" s="200">
        <f t="shared" si="1"/>
        <v>217780</v>
      </c>
      <c r="H15" s="200">
        <f t="shared" si="2"/>
        <v>0</v>
      </c>
      <c r="I15" s="201">
        <f t="shared" si="3"/>
        <v>1322</v>
      </c>
      <c r="J15" s="136">
        <f t="shared" si="7"/>
        <v>2247739</v>
      </c>
      <c r="K15" s="3">
        <f>'t1'!N15</f>
        <v>1</v>
      </c>
      <c r="L15" s="224" t="s">
        <v>264</v>
      </c>
      <c r="AA15" s="70">
        <v>595.3</v>
      </c>
      <c r="AB15" s="68">
        <v>1991759</v>
      </c>
      <c r="AC15" s="68">
        <v>39522</v>
      </c>
      <c r="AD15" s="68"/>
      <c r="AE15" s="68">
        <v>217780</v>
      </c>
      <c r="AF15" s="68"/>
      <c r="AG15" s="69">
        <v>1322</v>
      </c>
      <c r="AH15" s="136">
        <f t="shared" si="8"/>
        <v>2247739</v>
      </c>
      <c r="AI15" s="3">
        <f>'t1'!AL15</f>
        <v>1</v>
      </c>
    </row>
    <row r="16" spans="1:35" ht="12" customHeight="1">
      <c r="A16" s="59" t="str">
        <f>'t1'!A16</f>
        <v>dir. medici a t.  determinato(art. 15-septies d.lgs. 502/92)</v>
      </c>
      <c r="B16" s="78" t="str">
        <f>'t1'!B16</f>
        <v>SD0597</v>
      </c>
      <c r="C16" s="70">
        <f t="shared" si="4"/>
        <v>12</v>
      </c>
      <c r="D16" s="200">
        <f t="shared" si="5"/>
        <v>39979</v>
      </c>
      <c r="E16" s="200">
        <f t="shared" si="0"/>
        <v>5259</v>
      </c>
      <c r="F16" s="200">
        <f t="shared" si="6"/>
        <v>0</v>
      </c>
      <c r="G16" s="200">
        <f t="shared" si="1"/>
        <v>9352</v>
      </c>
      <c r="H16" s="200">
        <f t="shared" si="2"/>
        <v>0</v>
      </c>
      <c r="I16" s="201">
        <f t="shared" si="3"/>
        <v>0</v>
      </c>
      <c r="J16" s="136">
        <f t="shared" si="7"/>
        <v>54590</v>
      </c>
      <c r="K16" s="3">
        <f>'t1'!N16</f>
        <v>1</v>
      </c>
      <c r="L16" s="224" t="s">
        <v>264</v>
      </c>
      <c r="AA16" s="70">
        <v>12</v>
      </c>
      <c r="AB16" s="68">
        <v>39979</v>
      </c>
      <c r="AC16" s="68">
        <v>5259</v>
      </c>
      <c r="AD16" s="68"/>
      <c r="AE16" s="68">
        <v>9352</v>
      </c>
      <c r="AF16" s="68"/>
      <c r="AG16" s="69"/>
      <c r="AH16" s="136">
        <f t="shared" si="8"/>
        <v>54590</v>
      </c>
      <c r="AI16" s="3">
        <f>'t1'!AL16</f>
        <v>1</v>
      </c>
    </row>
    <row r="17" spans="1:35" ht="12" customHeight="1">
      <c r="A17" s="59" t="str">
        <f>'t1'!A17</f>
        <v>veterinari con inc. di struttura complessa (rapp.esclusivo)</v>
      </c>
      <c r="B17" s="78" t="str">
        <f>'t1'!B17</f>
        <v>SD0E74</v>
      </c>
      <c r="C17" s="70">
        <f t="shared" si="4"/>
        <v>16.82</v>
      </c>
      <c r="D17" s="200">
        <f t="shared" si="5"/>
        <v>56637</v>
      </c>
      <c r="E17" s="200">
        <f t="shared" si="0"/>
        <v>7284</v>
      </c>
      <c r="F17" s="200">
        <f t="shared" si="6"/>
        <v>0</v>
      </c>
      <c r="G17" s="200">
        <f t="shared" si="1"/>
        <v>16898</v>
      </c>
      <c r="H17" s="200">
        <f t="shared" si="2"/>
        <v>0</v>
      </c>
      <c r="I17" s="201">
        <f t="shared" si="3"/>
        <v>0</v>
      </c>
      <c r="J17" s="136">
        <f t="shared" si="7"/>
        <v>80819</v>
      </c>
      <c r="K17" s="3">
        <f>'t1'!N17</f>
        <v>1</v>
      </c>
      <c r="L17" s="224" t="s">
        <v>264</v>
      </c>
      <c r="AA17" s="70">
        <v>16.82</v>
      </c>
      <c r="AB17" s="68">
        <v>56637</v>
      </c>
      <c r="AC17" s="68">
        <v>7284</v>
      </c>
      <c r="AD17" s="68"/>
      <c r="AE17" s="68">
        <v>16898</v>
      </c>
      <c r="AF17" s="68"/>
      <c r="AG17" s="69"/>
      <c r="AH17" s="136">
        <f t="shared" si="8"/>
        <v>80819</v>
      </c>
      <c r="AI17" s="3">
        <f>'t1'!AL17</f>
        <v>1</v>
      </c>
    </row>
    <row r="18" spans="1:35" ht="12" customHeight="1">
      <c r="A18" s="59" t="str">
        <f>'t1'!A18</f>
        <v>veterinari con inc. di struttura complessa (rapp. non escl.)</v>
      </c>
      <c r="B18" s="78" t="str">
        <f>'t1'!B18</f>
        <v>SD0N74</v>
      </c>
      <c r="C18" s="70">
        <f t="shared" si="4"/>
        <v>0</v>
      </c>
      <c r="D18" s="200">
        <f t="shared" si="5"/>
        <v>0</v>
      </c>
      <c r="E18" s="200">
        <f t="shared" si="0"/>
        <v>0</v>
      </c>
      <c r="F18" s="200">
        <f t="shared" si="6"/>
        <v>0</v>
      </c>
      <c r="G18" s="200">
        <f t="shared" si="1"/>
        <v>0</v>
      </c>
      <c r="H18" s="200">
        <f t="shared" si="2"/>
        <v>0</v>
      </c>
      <c r="I18" s="201">
        <f t="shared" si="3"/>
        <v>0</v>
      </c>
      <c r="J18" s="136">
        <f t="shared" si="7"/>
        <v>0</v>
      </c>
      <c r="K18" s="3">
        <f>'t1'!N18</f>
        <v>0</v>
      </c>
      <c r="L18" s="224" t="s">
        <v>264</v>
      </c>
      <c r="AA18" s="70"/>
      <c r="AB18" s="68"/>
      <c r="AC18" s="68"/>
      <c r="AD18" s="68"/>
      <c r="AE18" s="68"/>
      <c r="AF18" s="68"/>
      <c r="AG18" s="69"/>
      <c r="AH18" s="136">
        <f t="shared" si="8"/>
        <v>0</v>
      </c>
      <c r="AI18" s="3">
        <f>'t1'!AL18</f>
        <v>0</v>
      </c>
    </row>
    <row r="19" spans="1:35" ht="12" customHeight="1">
      <c r="A19" s="59" t="str">
        <f>'t1'!A19</f>
        <v>veterinari con inc. di struttura semplice (rapp. esclusivo)</v>
      </c>
      <c r="B19" s="78" t="str">
        <f>'t1'!B19</f>
        <v>SD0E73</v>
      </c>
      <c r="C19" s="70">
        <f t="shared" si="4"/>
        <v>99.77</v>
      </c>
      <c r="D19" s="200">
        <f t="shared" si="5"/>
        <v>333161</v>
      </c>
      <c r="E19" s="200">
        <f t="shared" si="0"/>
        <v>39660</v>
      </c>
      <c r="F19" s="200">
        <f t="shared" si="6"/>
        <v>0</v>
      </c>
      <c r="G19" s="200">
        <f t="shared" si="1"/>
        <v>39355</v>
      </c>
      <c r="H19" s="200">
        <f t="shared" si="2"/>
        <v>0</v>
      </c>
      <c r="I19" s="201">
        <f t="shared" si="3"/>
        <v>253</v>
      </c>
      <c r="J19" s="136">
        <f t="shared" si="7"/>
        <v>411923</v>
      </c>
      <c r="K19" s="3">
        <f>'t1'!N19</f>
        <v>1</v>
      </c>
      <c r="L19" s="224" t="s">
        <v>264</v>
      </c>
      <c r="AA19" s="70">
        <v>99.77</v>
      </c>
      <c r="AB19" s="68">
        <v>333161</v>
      </c>
      <c r="AC19" s="68">
        <v>39660</v>
      </c>
      <c r="AD19" s="68"/>
      <c r="AE19" s="68">
        <v>39355</v>
      </c>
      <c r="AF19" s="68"/>
      <c r="AG19" s="69">
        <v>253</v>
      </c>
      <c r="AH19" s="136">
        <f t="shared" si="8"/>
        <v>411923</v>
      </c>
      <c r="AI19" s="3">
        <f>'t1'!AL19</f>
        <v>1</v>
      </c>
    </row>
    <row r="20" spans="1:35" ht="12" customHeight="1">
      <c r="A20" s="59" t="str">
        <f>'t1'!A20</f>
        <v>veterinari con inc. di struttura semplice (rapp. non escl.)</v>
      </c>
      <c r="B20" s="78" t="str">
        <f>'t1'!B20</f>
        <v>SD0N73</v>
      </c>
      <c r="C20" s="70">
        <f t="shared" si="4"/>
        <v>0</v>
      </c>
      <c r="D20" s="200">
        <f t="shared" si="5"/>
        <v>0</v>
      </c>
      <c r="E20" s="200">
        <f t="shared" si="0"/>
        <v>0</v>
      </c>
      <c r="F20" s="200">
        <f t="shared" si="6"/>
        <v>0</v>
      </c>
      <c r="G20" s="200">
        <f t="shared" si="1"/>
        <v>0</v>
      </c>
      <c r="H20" s="200">
        <f t="shared" si="2"/>
        <v>0</v>
      </c>
      <c r="I20" s="201">
        <f t="shared" si="3"/>
        <v>0</v>
      </c>
      <c r="J20" s="136">
        <f t="shared" si="7"/>
        <v>0</v>
      </c>
      <c r="K20" s="3">
        <f>'t1'!N20</f>
        <v>0</v>
      </c>
      <c r="L20" s="224" t="s">
        <v>264</v>
      </c>
      <c r="AA20" s="70"/>
      <c r="AB20" s="68"/>
      <c r="AC20" s="68"/>
      <c r="AD20" s="68"/>
      <c r="AE20" s="68"/>
      <c r="AF20" s="68"/>
      <c r="AG20" s="69"/>
      <c r="AH20" s="136">
        <f t="shared" si="8"/>
        <v>0</v>
      </c>
      <c r="AI20" s="3">
        <f>'t1'!AL20</f>
        <v>0</v>
      </c>
    </row>
    <row r="21" spans="1:35" ht="12" customHeight="1">
      <c r="A21" s="59" t="str">
        <f>'t1'!A21</f>
        <v>veterinari con altri incar. prof.li (rapp. esclusivo)</v>
      </c>
      <c r="B21" s="78" t="str">
        <f>'t1'!B21</f>
        <v>SD0A73</v>
      </c>
      <c r="C21" s="70">
        <f t="shared" si="4"/>
        <v>443.38</v>
      </c>
      <c r="D21" s="200">
        <f t="shared" si="5"/>
        <v>1474793</v>
      </c>
      <c r="E21" s="200">
        <f t="shared" si="0"/>
        <v>116398</v>
      </c>
      <c r="F21" s="200">
        <f t="shared" si="6"/>
        <v>0</v>
      </c>
      <c r="G21" s="200">
        <f t="shared" si="1"/>
        <v>238836</v>
      </c>
      <c r="H21" s="200">
        <f t="shared" si="2"/>
        <v>0</v>
      </c>
      <c r="I21" s="201">
        <f t="shared" si="3"/>
        <v>737</v>
      </c>
      <c r="J21" s="136">
        <f t="shared" si="7"/>
        <v>1829290</v>
      </c>
      <c r="K21" s="3">
        <f>'t1'!N21</f>
        <v>1</v>
      </c>
      <c r="L21" s="224" t="s">
        <v>264</v>
      </c>
      <c r="AA21" s="70">
        <v>443.38</v>
      </c>
      <c r="AB21" s="68">
        <v>1474793</v>
      </c>
      <c r="AC21" s="68">
        <v>116398</v>
      </c>
      <c r="AD21" s="68"/>
      <c r="AE21" s="68">
        <v>238836</v>
      </c>
      <c r="AF21" s="68"/>
      <c r="AG21" s="69">
        <v>737</v>
      </c>
      <c r="AH21" s="136">
        <f t="shared" si="8"/>
        <v>1829290</v>
      </c>
      <c r="AI21" s="3">
        <f>'t1'!AL21</f>
        <v>1</v>
      </c>
    </row>
    <row r="22" spans="1:35" ht="12" customHeight="1">
      <c r="A22" s="59" t="str">
        <f>'t1'!A22</f>
        <v>veterinari con altri incar. prof.li (rapp. non escl.)</v>
      </c>
      <c r="B22" s="78" t="str">
        <f>'t1'!B22</f>
        <v>SD0072</v>
      </c>
      <c r="C22" s="70">
        <f t="shared" si="4"/>
        <v>24</v>
      </c>
      <c r="D22" s="200">
        <f t="shared" si="5"/>
        <v>79959</v>
      </c>
      <c r="E22" s="200">
        <f t="shared" si="0"/>
        <v>5074</v>
      </c>
      <c r="F22" s="200">
        <f t="shared" si="6"/>
        <v>0</v>
      </c>
      <c r="G22" s="200">
        <f t="shared" si="1"/>
        <v>9012</v>
      </c>
      <c r="H22" s="200">
        <f t="shared" si="2"/>
        <v>0</v>
      </c>
      <c r="I22" s="201">
        <f t="shared" si="3"/>
        <v>0</v>
      </c>
      <c r="J22" s="136">
        <f t="shared" si="7"/>
        <v>94045</v>
      </c>
      <c r="K22" s="3">
        <f>'t1'!N22</f>
        <v>1</v>
      </c>
      <c r="L22" s="224" t="s">
        <v>264</v>
      </c>
      <c r="AA22" s="70">
        <v>24</v>
      </c>
      <c r="AB22" s="68">
        <v>79959</v>
      </c>
      <c r="AC22" s="68">
        <v>5074</v>
      </c>
      <c r="AD22" s="68"/>
      <c r="AE22" s="68">
        <v>9012</v>
      </c>
      <c r="AF22" s="68"/>
      <c r="AG22" s="69"/>
      <c r="AH22" s="136">
        <f t="shared" si="8"/>
        <v>94045</v>
      </c>
      <c r="AI22" s="3">
        <f>'t1'!AL22</f>
        <v>1</v>
      </c>
    </row>
    <row r="23" spans="1:35" ht="12" customHeight="1">
      <c r="A23" s="59" t="str">
        <f>'t1'!A23</f>
        <v>veterinari a t. determinato (art. 15-septies d.lgs. 502/92)</v>
      </c>
      <c r="B23" s="78" t="str">
        <f>'t1'!B23</f>
        <v>SD0598</v>
      </c>
      <c r="C23" s="70">
        <f t="shared" si="4"/>
        <v>0</v>
      </c>
      <c r="D23" s="200">
        <f t="shared" si="5"/>
        <v>0</v>
      </c>
      <c r="E23" s="200">
        <f t="shared" si="0"/>
        <v>0</v>
      </c>
      <c r="F23" s="200">
        <f t="shared" si="6"/>
        <v>0</v>
      </c>
      <c r="G23" s="200">
        <f t="shared" si="1"/>
        <v>0</v>
      </c>
      <c r="H23" s="200">
        <f t="shared" si="2"/>
        <v>0</v>
      </c>
      <c r="I23" s="201">
        <f t="shared" si="3"/>
        <v>0</v>
      </c>
      <c r="J23" s="136">
        <f t="shared" si="7"/>
        <v>0</v>
      </c>
      <c r="K23" s="3">
        <f>'t1'!N23</f>
        <v>0</v>
      </c>
      <c r="L23" s="224" t="s">
        <v>264</v>
      </c>
      <c r="AA23" s="70"/>
      <c r="AB23" s="68"/>
      <c r="AC23" s="68"/>
      <c r="AD23" s="68"/>
      <c r="AE23" s="68"/>
      <c r="AF23" s="68"/>
      <c r="AG23" s="69"/>
      <c r="AH23" s="136">
        <f t="shared" si="8"/>
        <v>0</v>
      </c>
      <c r="AI23" s="3">
        <f>'t1'!AL23</f>
        <v>0</v>
      </c>
    </row>
    <row r="24" spans="1:35" ht="12" customHeight="1">
      <c r="A24" s="59" t="str">
        <f>'t1'!A24</f>
        <v>odontoiatri con inc. di struttura complessa (rapp. escl.)</v>
      </c>
      <c r="B24" s="78" t="str">
        <f>'t1'!B24</f>
        <v>SD0E49</v>
      </c>
      <c r="C24" s="70">
        <f t="shared" si="4"/>
        <v>0</v>
      </c>
      <c r="D24" s="200">
        <f t="shared" si="5"/>
        <v>0</v>
      </c>
      <c r="E24" s="200">
        <f t="shared" si="0"/>
        <v>0</v>
      </c>
      <c r="F24" s="200">
        <f t="shared" si="6"/>
        <v>0</v>
      </c>
      <c r="G24" s="200">
        <f t="shared" si="1"/>
        <v>0</v>
      </c>
      <c r="H24" s="200">
        <f t="shared" si="2"/>
        <v>0</v>
      </c>
      <c r="I24" s="201">
        <f t="shared" si="3"/>
        <v>0</v>
      </c>
      <c r="J24" s="136">
        <f t="shared" si="7"/>
        <v>0</v>
      </c>
      <c r="K24" s="3">
        <f>'t1'!N24</f>
        <v>0</v>
      </c>
      <c r="L24" s="224" t="s">
        <v>264</v>
      </c>
      <c r="AA24" s="70"/>
      <c r="AB24" s="68"/>
      <c r="AC24" s="68"/>
      <c r="AD24" s="68"/>
      <c r="AE24" s="68"/>
      <c r="AF24" s="68"/>
      <c r="AG24" s="69"/>
      <c r="AH24" s="136">
        <f t="shared" si="8"/>
        <v>0</v>
      </c>
      <c r="AI24" s="3">
        <f>'t1'!AL24</f>
        <v>0</v>
      </c>
    </row>
    <row r="25" spans="1:35" ht="12" customHeight="1">
      <c r="A25" s="59" t="str">
        <f>'t1'!A25</f>
        <v>odontoiatri con inc. di struttura complessa (rapp. non escl.</v>
      </c>
      <c r="B25" s="78" t="str">
        <f>'t1'!B25</f>
        <v>SD0N49</v>
      </c>
      <c r="C25" s="70">
        <f t="shared" si="4"/>
        <v>0</v>
      </c>
      <c r="D25" s="200">
        <f t="shared" si="5"/>
        <v>0</v>
      </c>
      <c r="E25" s="200">
        <f t="shared" si="0"/>
        <v>0</v>
      </c>
      <c r="F25" s="200">
        <f t="shared" si="6"/>
        <v>0</v>
      </c>
      <c r="G25" s="200">
        <f t="shared" si="1"/>
        <v>0</v>
      </c>
      <c r="H25" s="200">
        <f t="shared" si="2"/>
        <v>0</v>
      </c>
      <c r="I25" s="201">
        <f t="shared" si="3"/>
        <v>0</v>
      </c>
      <c r="J25" s="136">
        <f t="shared" si="7"/>
        <v>0</v>
      </c>
      <c r="K25" s="3">
        <f>'t1'!N25</f>
        <v>0</v>
      </c>
      <c r="L25" s="224" t="s">
        <v>264</v>
      </c>
      <c r="AA25" s="70"/>
      <c r="AB25" s="68"/>
      <c r="AC25" s="68"/>
      <c r="AD25" s="68"/>
      <c r="AE25" s="68"/>
      <c r="AF25" s="68"/>
      <c r="AG25" s="69"/>
      <c r="AH25" s="136">
        <f t="shared" si="8"/>
        <v>0</v>
      </c>
      <c r="AI25" s="3">
        <f>'t1'!AL25</f>
        <v>0</v>
      </c>
    </row>
    <row r="26" spans="1:35" ht="12" customHeight="1">
      <c r="A26" s="59" t="str">
        <f>'t1'!A26</f>
        <v>odontoiatri con inc. di struttura semplice (rapp. esclusivo)</v>
      </c>
      <c r="B26" s="78" t="str">
        <f>'t1'!B26</f>
        <v>SD0E48</v>
      </c>
      <c r="C26" s="70">
        <f t="shared" si="4"/>
        <v>0</v>
      </c>
      <c r="D26" s="200">
        <f t="shared" si="5"/>
        <v>0</v>
      </c>
      <c r="E26" s="200">
        <f t="shared" si="0"/>
        <v>0</v>
      </c>
      <c r="F26" s="200">
        <f t="shared" si="6"/>
        <v>0</v>
      </c>
      <c r="G26" s="200">
        <f t="shared" si="1"/>
        <v>0</v>
      </c>
      <c r="H26" s="200">
        <f t="shared" si="2"/>
        <v>0</v>
      </c>
      <c r="I26" s="201">
        <f t="shared" si="3"/>
        <v>0</v>
      </c>
      <c r="J26" s="136">
        <f t="shared" si="7"/>
        <v>0</v>
      </c>
      <c r="K26" s="3">
        <f>'t1'!N26</f>
        <v>0</v>
      </c>
      <c r="L26" s="224" t="s">
        <v>264</v>
      </c>
      <c r="AA26" s="70"/>
      <c r="AB26" s="68"/>
      <c r="AC26" s="68"/>
      <c r="AD26" s="68"/>
      <c r="AE26" s="68"/>
      <c r="AF26" s="68"/>
      <c r="AG26" s="69"/>
      <c r="AH26" s="136">
        <f t="shared" si="8"/>
        <v>0</v>
      </c>
      <c r="AI26" s="3">
        <f>'t1'!AL26</f>
        <v>0</v>
      </c>
    </row>
    <row r="27" spans="1:35" ht="12" customHeight="1">
      <c r="A27" s="59" t="str">
        <f>'t1'!A27</f>
        <v>odontoiatri con inc. di struttura semplice (rapp. non escl.)</v>
      </c>
      <c r="B27" s="78" t="str">
        <f>'t1'!B27</f>
        <v>SD0N48</v>
      </c>
      <c r="C27" s="70">
        <f t="shared" si="4"/>
        <v>0</v>
      </c>
      <c r="D27" s="200">
        <f t="shared" si="5"/>
        <v>0</v>
      </c>
      <c r="E27" s="200">
        <f t="shared" si="0"/>
        <v>0</v>
      </c>
      <c r="F27" s="200">
        <f t="shared" si="6"/>
        <v>0</v>
      </c>
      <c r="G27" s="200">
        <f t="shared" si="1"/>
        <v>0</v>
      </c>
      <c r="H27" s="200">
        <f t="shared" si="2"/>
        <v>0</v>
      </c>
      <c r="I27" s="201">
        <f t="shared" si="3"/>
        <v>0</v>
      </c>
      <c r="J27" s="136">
        <f t="shared" si="7"/>
        <v>0</v>
      </c>
      <c r="K27" s="3">
        <f>'t1'!N27</f>
        <v>0</v>
      </c>
      <c r="L27" s="224" t="s">
        <v>264</v>
      </c>
      <c r="AA27" s="70"/>
      <c r="AB27" s="68"/>
      <c r="AC27" s="68"/>
      <c r="AD27" s="68"/>
      <c r="AE27" s="68"/>
      <c r="AF27" s="68"/>
      <c r="AG27" s="69"/>
      <c r="AH27" s="136">
        <f t="shared" si="8"/>
        <v>0</v>
      </c>
      <c r="AI27" s="3">
        <f>'t1'!AL27</f>
        <v>0</v>
      </c>
    </row>
    <row r="28" spans="1:35" ht="12" customHeight="1">
      <c r="A28" s="59" t="str">
        <f>'t1'!A28</f>
        <v>odontoiatri con altri incar. prof.li (rapp. esclusivo)</v>
      </c>
      <c r="B28" s="78" t="str">
        <f>'t1'!B28</f>
        <v>SD0A48</v>
      </c>
      <c r="C28" s="70">
        <f t="shared" si="4"/>
        <v>0</v>
      </c>
      <c r="D28" s="200">
        <f t="shared" si="5"/>
        <v>0</v>
      </c>
      <c r="E28" s="200">
        <f t="shared" si="0"/>
        <v>0</v>
      </c>
      <c r="F28" s="200">
        <f t="shared" si="6"/>
        <v>0</v>
      </c>
      <c r="G28" s="200">
        <f t="shared" si="1"/>
        <v>0</v>
      </c>
      <c r="H28" s="200">
        <f t="shared" si="2"/>
        <v>0</v>
      </c>
      <c r="I28" s="201">
        <f t="shared" si="3"/>
        <v>0</v>
      </c>
      <c r="J28" s="136">
        <f t="shared" si="7"/>
        <v>0</v>
      </c>
      <c r="K28" s="3">
        <f>'t1'!N28</f>
        <v>0</v>
      </c>
      <c r="L28" s="224" t="s">
        <v>264</v>
      </c>
      <c r="AA28" s="70"/>
      <c r="AB28" s="68"/>
      <c r="AC28" s="68"/>
      <c r="AD28" s="68"/>
      <c r="AE28" s="68"/>
      <c r="AF28" s="68"/>
      <c r="AG28" s="69"/>
      <c r="AH28" s="136">
        <f t="shared" si="8"/>
        <v>0</v>
      </c>
      <c r="AI28" s="3">
        <f>'t1'!AL28</f>
        <v>0</v>
      </c>
    </row>
    <row r="29" spans="1:35" ht="12" customHeight="1">
      <c r="A29" s="59" t="str">
        <f>'t1'!A29</f>
        <v>odontoiatri con altri incar. prof.li (rapp. non escl.)</v>
      </c>
      <c r="B29" s="78" t="str">
        <f>'t1'!B29</f>
        <v>SD0047</v>
      </c>
      <c r="C29" s="70">
        <f t="shared" si="4"/>
        <v>35.15</v>
      </c>
      <c r="D29" s="200">
        <f t="shared" si="5"/>
        <v>117117</v>
      </c>
      <c r="E29" s="200">
        <f t="shared" si="0"/>
        <v>0</v>
      </c>
      <c r="F29" s="200">
        <f t="shared" si="6"/>
        <v>0</v>
      </c>
      <c r="G29" s="200">
        <f t="shared" si="1"/>
        <v>11337</v>
      </c>
      <c r="H29" s="200">
        <f t="shared" si="2"/>
        <v>0</v>
      </c>
      <c r="I29" s="201">
        <f t="shared" si="3"/>
        <v>0</v>
      </c>
      <c r="J29" s="136">
        <f t="shared" si="7"/>
        <v>128454</v>
      </c>
      <c r="K29" s="3">
        <f>'t1'!N29</f>
        <v>1</v>
      </c>
      <c r="L29" s="224" t="s">
        <v>264</v>
      </c>
      <c r="AA29" s="70">
        <v>35.15</v>
      </c>
      <c r="AB29" s="68">
        <v>117117</v>
      </c>
      <c r="AC29" s="68"/>
      <c r="AD29" s="68"/>
      <c r="AE29" s="68">
        <v>11337</v>
      </c>
      <c r="AF29" s="68"/>
      <c r="AG29" s="69"/>
      <c r="AH29" s="136">
        <f t="shared" si="8"/>
        <v>128454</v>
      </c>
      <c r="AI29" s="3">
        <f>'t1'!AL29</f>
        <v>1</v>
      </c>
    </row>
    <row r="30" spans="1:35" ht="12" customHeight="1">
      <c r="A30" s="59" t="str">
        <f>'t1'!A30</f>
        <v>odontoiatri a t. determinato (art. 15-septies d.lgs. 502/92)</v>
      </c>
      <c r="B30" s="78" t="str">
        <f>'t1'!B30</f>
        <v>SD0599</v>
      </c>
      <c r="C30" s="70">
        <f t="shared" si="4"/>
        <v>0</v>
      </c>
      <c r="D30" s="200">
        <f t="shared" si="5"/>
        <v>0</v>
      </c>
      <c r="E30" s="200">
        <f t="shared" si="0"/>
        <v>0</v>
      </c>
      <c r="F30" s="200">
        <f t="shared" si="6"/>
        <v>0</v>
      </c>
      <c r="G30" s="200">
        <f t="shared" si="1"/>
        <v>0</v>
      </c>
      <c r="H30" s="200">
        <f t="shared" si="2"/>
        <v>0</v>
      </c>
      <c r="I30" s="201">
        <f t="shared" si="3"/>
        <v>0</v>
      </c>
      <c r="J30" s="136">
        <f t="shared" si="7"/>
        <v>0</v>
      </c>
      <c r="K30" s="3">
        <f>'t1'!N30</f>
        <v>0</v>
      </c>
      <c r="L30" s="224" t="s">
        <v>264</v>
      </c>
      <c r="AA30" s="70"/>
      <c r="AB30" s="68"/>
      <c r="AC30" s="68"/>
      <c r="AD30" s="68"/>
      <c r="AE30" s="68"/>
      <c r="AF30" s="68"/>
      <c r="AG30" s="69"/>
      <c r="AH30" s="136">
        <f t="shared" si="8"/>
        <v>0</v>
      </c>
      <c r="AI30" s="3">
        <f>'t1'!AL30</f>
        <v>0</v>
      </c>
    </row>
    <row r="31" spans="1:35" ht="12" customHeight="1">
      <c r="A31" s="59" t="str">
        <f>'t1'!A31</f>
        <v>farmacisti con inc. di struttura complessa (rapp. esclusivo)</v>
      </c>
      <c r="B31" s="78" t="str">
        <f>'t1'!B31</f>
        <v>SD0E39</v>
      </c>
      <c r="C31" s="70">
        <f t="shared" si="4"/>
        <v>21</v>
      </c>
      <c r="D31" s="200">
        <f t="shared" si="5"/>
        <v>69964</v>
      </c>
      <c r="E31" s="200">
        <f t="shared" si="0"/>
        <v>1015</v>
      </c>
      <c r="F31" s="200">
        <f t="shared" si="6"/>
        <v>0</v>
      </c>
      <c r="G31" s="200">
        <f t="shared" si="1"/>
        <v>14521</v>
      </c>
      <c r="H31" s="200">
        <f t="shared" si="2"/>
        <v>0</v>
      </c>
      <c r="I31" s="201">
        <f t="shared" si="3"/>
        <v>0</v>
      </c>
      <c r="J31" s="136">
        <f t="shared" si="7"/>
        <v>85500</v>
      </c>
      <c r="K31" s="3">
        <f>'t1'!N31</f>
        <v>1</v>
      </c>
      <c r="L31" s="224" t="s">
        <v>266</v>
      </c>
      <c r="AA31" s="70">
        <v>21</v>
      </c>
      <c r="AB31" s="68">
        <v>69964</v>
      </c>
      <c r="AC31" s="68">
        <v>1015</v>
      </c>
      <c r="AD31" s="68"/>
      <c r="AE31" s="68">
        <v>14521</v>
      </c>
      <c r="AF31" s="68"/>
      <c r="AG31" s="69"/>
      <c r="AH31" s="136">
        <f t="shared" si="8"/>
        <v>85500</v>
      </c>
      <c r="AI31" s="3">
        <f>'t1'!AL31</f>
        <v>1</v>
      </c>
    </row>
    <row r="32" spans="1:35" ht="12" customHeight="1">
      <c r="A32" s="59" t="str">
        <f>'t1'!A32</f>
        <v>farmacisti con inc. di struttura complessa (rapp. non escl.)</v>
      </c>
      <c r="B32" s="78" t="str">
        <f>'t1'!B32</f>
        <v>SD0N39</v>
      </c>
      <c r="C32" s="70">
        <f t="shared" si="4"/>
        <v>0</v>
      </c>
      <c r="D32" s="200">
        <f t="shared" si="5"/>
        <v>0</v>
      </c>
      <c r="E32" s="200">
        <f t="shared" si="0"/>
        <v>0</v>
      </c>
      <c r="F32" s="200">
        <f t="shared" si="6"/>
        <v>0</v>
      </c>
      <c r="G32" s="200">
        <f t="shared" si="1"/>
        <v>0</v>
      </c>
      <c r="H32" s="200">
        <f t="shared" si="2"/>
        <v>0</v>
      </c>
      <c r="I32" s="201">
        <f t="shared" si="3"/>
        <v>0</v>
      </c>
      <c r="J32" s="136">
        <f t="shared" si="7"/>
        <v>0</v>
      </c>
      <c r="K32" s="3">
        <f>'t1'!N32</f>
        <v>0</v>
      </c>
      <c r="L32" s="224" t="s">
        <v>266</v>
      </c>
      <c r="AA32" s="70"/>
      <c r="AB32" s="68"/>
      <c r="AC32" s="68"/>
      <c r="AD32" s="68"/>
      <c r="AE32" s="68"/>
      <c r="AF32" s="68"/>
      <c r="AG32" s="69"/>
      <c r="AH32" s="136">
        <f t="shared" si="8"/>
        <v>0</v>
      </c>
      <c r="AI32" s="3">
        <f>'t1'!AL32</f>
        <v>0</v>
      </c>
    </row>
    <row r="33" spans="1:35" ht="12" customHeight="1">
      <c r="A33" s="59" t="str">
        <f>'t1'!A33</f>
        <v>farmacisti con inc. di struttura semplice (rapp. esclusivo)</v>
      </c>
      <c r="B33" s="78" t="str">
        <f>'t1'!B33</f>
        <v>SD0E38</v>
      </c>
      <c r="C33" s="70">
        <f t="shared" si="4"/>
        <v>8.9</v>
      </c>
      <c r="D33" s="200">
        <f t="shared" si="5"/>
        <v>29651</v>
      </c>
      <c r="E33" s="200">
        <f t="shared" si="0"/>
        <v>0</v>
      </c>
      <c r="F33" s="200">
        <f t="shared" si="6"/>
        <v>0</v>
      </c>
      <c r="G33" s="200">
        <f t="shared" si="1"/>
        <v>0</v>
      </c>
      <c r="H33" s="200">
        <f t="shared" si="2"/>
        <v>0</v>
      </c>
      <c r="I33" s="201">
        <f t="shared" si="3"/>
        <v>0</v>
      </c>
      <c r="J33" s="136">
        <f t="shared" si="7"/>
        <v>29651</v>
      </c>
      <c r="K33" s="3">
        <f>'t1'!N33</f>
        <v>0</v>
      </c>
      <c r="L33" s="224" t="s">
        <v>266</v>
      </c>
      <c r="AA33" s="70">
        <v>8.9</v>
      </c>
      <c r="AB33" s="68">
        <v>29651</v>
      </c>
      <c r="AC33" s="68"/>
      <c r="AD33" s="68"/>
      <c r="AE33" s="68"/>
      <c r="AF33" s="68"/>
      <c r="AG33" s="69"/>
      <c r="AH33" s="136">
        <f t="shared" si="8"/>
        <v>29651</v>
      </c>
      <c r="AI33" s="3">
        <f>'t1'!AL33</f>
        <v>0</v>
      </c>
    </row>
    <row r="34" spans="1:35" ht="12" customHeight="1">
      <c r="A34" s="59" t="str">
        <f>'t1'!A34</f>
        <v>farmacisti con inc. di struttura semplice (rapp. non escl.)</v>
      </c>
      <c r="B34" s="78" t="str">
        <f>'t1'!B34</f>
        <v>SD0N38</v>
      </c>
      <c r="C34" s="70">
        <f t="shared" si="4"/>
        <v>0</v>
      </c>
      <c r="D34" s="200">
        <f t="shared" si="5"/>
        <v>0</v>
      </c>
      <c r="E34" s="200">
        <f t="shared" si="0"/>
        <v>0</v>
      </c>
      <c r="F34" s="200">
        <f t="shared" si="6"/>
        <v>0</v>
      </c>
      <c r="G34" s="200">
        <f t="shared" si="1"/>
        <v>0</v>
      </c>
      <c r="H34" s="200">
        <f t="shared" si="2"/>
        <v>0</v>
      </c>
      <c r="I34" s="201">
        <f t="shared" si="3"/>
        <v>0</v>
      </c>
      <c r="J34" s="136">
        <f t="shared" si="7"/>
        <v>0</v>
      </c>
      <c r="K34" s="3">
        <f>'t1'!N34</f>
        <v>0</v>
      </c>
      <c r="L34" s="224" t="s">
        <v>266</v>
      </c>
      <c r="AA34" s="70"/>
      <c r="AB34" s="68"/>
      <c r="AC34" s="68"/>
      <c r="AD34" s="68"/>
      <c r="AE34" s="68"/>
      <c r="AF34" s="68"/>
      <c r="AG34" s="69"/>
      <c r="AH34" s="136">
        <f t="shared" si="8"/>
        <v>0</v>
      </c>
      <c r="AI34" s="3">
        <f>'t1'!AL34</f>
        <v>0</v>
      </c>
    </row>
    <row r="35" spans="1:35" ht="12" customHeight="1">
      <c r="A35" s="59" t="str">
        <f>'t1'!A35</f>
        <v>farmacisti con altri incar. prof.li (rapp. esclusivo)</v>
      </c>
      <c r="B35" s="78" t="str">
        <f>'t1'!B35</f>
        <v>SD0A38</v>
      </c>
      <c r="C35" s="70">
        <f t="shared" si="4"/>
        <v>447.39</v>
      </c>
      <c r="D35" s="200">
        <f t="shared" si="5"/>
        <v>1491424</v>
      </c>
      <c r="E35" s="200">
        <f t="shared" si="0"/>
        <v>1635</v>
      </c>
      <c r="F35" s="200">
        <f t="shared" si="6"/>
        <v>0</v>
      </c>
      <c r="G35" s="200">
        <f t="shared" si="1"/>
        <v>176153</v>
      </c>
      <c r="H35" s="200">
        <f t="shared" si="2"/>
        <v>0</v>
      </c>
      <c r="I35" s="201">
        <f t="shared" si="3"/>
        <v>0</v>
      </c>
      <c r="J35" s="136">
        <f t="shared" si="7"/>
        <v>1669212</v>
      </c>
      <c r="K35" s="3">
        <f>'t1'!N35</f>
        <v>1</v>
      </c>
      <c r="L35" s="224" t="s">
        <v>266</v>
      </c>
      <c r="AA35" s="70">
        <v>447.39</v>
      </c>
      <c r="AB35" s="68">
        <v>1491424</v>
      </c>
      <c r="AC35" s="68">
        <v>1635</v>
      </c>
      <c r="AD35" s="68"/>
      <c r="AE35" s="68">
        <v>176153</v>
      </c>
      <c r="AF35" s="68"/>
      <c r="AG35" s="69"/>
      <c r="AH35" s="136">
        <f t="shared" si="8"/>
        <v>1669212</v>
      </c>
      <c r="AI35" s="3">
        <f>'t1'!AL35</f>
        <v>1</v>
      </c>
    </row>
    <row r="36" spans="1:35" ht="12" customHeight="1">
      <c r="A36" s="59" t="str">
        <f>'t1'!A36</f>
        <v>farmacisti con altri incar. prof.li (rapp. non escl.)</v>
      </c>
      <c r="B36" s="78" t="str">
        <f>'t1'!B36</f>
        <v>SD0037</v>
      </c>
      <c r="C36" s="70">
        <f t="shared" si="4"/>
        <v>0</v>
      </c>
      <c r="D36" s="200">
        <f t="shared" si="5"/>
        <v>0</v>
      </c>
      <c r="E36" s="200">
        <f t="shared" si="0"/>
        <v>0</v>
      </c>
      <c r="F36" s="200">
        <f t="shared" si="6"/>
        <v>0</v>
      </c>
      <c r="G36" s="200">
        <f t="shared" si="1"/>
        <v>0</v>
      </c>
      <c r="H36" s="200">
        <f t="shared" si="2"/>
        <v>0</v>
      </c>
      <c r="I36" s="201">
        <f t="shared" si="3"/>
        <v>0</v>
      </c>
      <c r="J36" s="136">
        <f t="shared" si="7"/>
        <v>0</v>
      </c>
      <c r="K36" s="3">
        <f>'t1'!N36</f>
        <v>0</v>
      </c>
      <c r="L36" s="224" t="s">
        <v>266</v>
      </c>
      <c r="AA36" s="70"/>
      <c r="AB36" s="68"/>
      <c r="AC36" s="68"/>
      <c r="AD36" s="68"/>
      <c r="AE36" s="68"/>
      <c r="AF36" s="68"/>
      <c r="AG36" s="69"/>
      <c r="AH36" s="136">
        <f t="shared" si="8"/>
        <v>0</v>
      </c>
      <c r="AI36" s="3">
        <f>'t1'!AL36</f>
        <v>0</v>
      </c>
    </row>
    <row r="37" spans="1:35" ht="12" customHeight="1">
      <c r="A37" s="59" t="str">
        <f>'t1'!A37</f>
        <v>farmacisti a t. determinato (art. 15-septies d.lgs. 502/92)</v>
      </c>
      <c r="B37" s="78" t="str">
        <f>'t1'!B37</f>
        <v>SD0600</v>
      </c>
      <c r="C37" s="70">
        <f t="shared" si="4"/>
        <v>0</v>
      </c>
      <c r="D37" s="200">
        <f t="shared" si="5"/>
        <v>0</v>
      </c>
      <c r="E37" s="200">
        <f t="shared" si="0"/>
        <v>0</v>
      </c>
      <c r="F37" s="200">
        <f t="shared" si="6"/>
        <v>0</v>
      </c>
      <c r="G37" s="200">
        <f t="shared" si="1"/>
        <v>0</v>
      </c>
      <c r="H37" s="200">
        <f t="shared" si="2"/>
        <v>0</v>
      </c>
      <c r="I37" s="201">
        <f t="shared" si="3"/>
        <v>0</v>
      </c>
      <c r="J37" s="136">
        <f t="shared" si="7"/>
        <v>0</v>
      </c>
      <c r="K37" s="3">
        <f>'t1'!N37</f>
        <v>0</v>
      </c>
      <c r="L37" s="224" t="s">
        <v>266</v>
      </c>
      <c r="AA37" s="70"/>
      <c r="AB37" s="68"/>
      <c r="AC37" s="68"/>
      <c r="AD37" s="68"/>
      <c r="AE37" s="68"/>
      <c r="AF37" s="68"/>
      <c r="AG37" s="69"/>
      <c r="AH37" s="136">
        <f t="shared" si="8"/>
        <v>0</v>
      </c>
      <c r="AI37" s="3">
        <f>'t1'!AL37</f>
        <v>0</v>
      </c>
    </row>
    <row r="38" spans="1:35" ht="12" customHeight="1">
      <c r="A38" s="59" t="str">
        <f>'t1'!A38</f>
        <v>biologi con inc. di struttura complessa (rapp. esclusivo)</v>
      </c>
      <c r="B38" s="78" t="str">
        <f>'t1'!B38</f>
        <v>SD0E13</v>
      </c>
      <c r="C38" s="70">
        <f t="shared" si="4"/>
        <v>24</v>
      </c>
      <c r="D38" s="200">
        <f t="shared" si="5"/>
        <v>79958</v>
      </c>
      <c r="E38" s="200">
        <f t="shared" si="0"/>
        <v>1149</v>
      </c>
      <c r="F38" s="200">
        <f t="shared" si="6"/>
        <v>0</v>
      </c>
      <c r="G38" s="200">
        <f t="shared" si="1"/>
        <v>15641</v>
      </c>
      <c r="H38" s="200">
        <f t="shared" si="2"/>
        <v>0</v>
      </c>
      <c r="I38" s="201">
        <f t="shared" si="3"/>
        <v>0</v>
      </c>
      <c r="J38" s="136">
        <f t="shared" si="7"/>
        <v>96748</v>
      </c>
      <c r="K38" s="3">
        <f>'t1'!N38</f>
        <v>1</v>
      </c>
      <c r="L38" s="224" t="s">
        <v>266</v>
      </c>
      <c r="AA38" s="70">
        <v>24</v>
      </c>
      <c r="AB38" s="68">
        <v>79958</v>
      </c>
      <c r="AC38" s="68">
        <v>1149</v>
      </c>
      <c r="AD38" s="68"/>
      <c r="AE38" s="68">
        <v>15641</v>
      </c>
      <c r="AF38" s="68"/>
      <c r="AG38" s="69"/>
      <c r="AH38" s="136">
        <f t="shared" si="8"/>
        <v>96748</v>
      </c>
      <c r="AI38" s="3">
        <f>'t1'!AL38</f>
        <v>1</v>
      </c>
    </row>
    <row r="39" spans="1:35" ht="12" customHeight="1">
      <c r="A39" s="59" t="str">
        <f>'t1'!A39</f>
        <v>biologi con inc. di struttura complessa (rapp. non escl.)</v>
      </c>
      <c r="B39" s="78" t="str">
        <f>'t1'!B39</f>
        <v>SD0N13</v>
      </c>
      <c r="C39" s="70">
        <f t="shared" si="4"/>
        <v>0</v>
      </c>
      <c r="D39" s="200">
        <f t="shared" si="5"/>
        <v>0</v>
      </c>
      <c r="E39" s="200">
        <f t="shared" si="0"/>
        <v>0</v>
      </c>
      <c r="F39" s="200">
        <f t="shared" si="6"/>
        <v>0</v>
      </c>
      <c r="G39" s="200">
        <f t="shared" si="1"/>
        <v>0</v>
      </c>
      <c r="H39" s="200">
        <f t="shared" si="2"/>
        <v>0</v>
      </c>
      <c r="I39" s="201">
        <f t="shared" si="3"/>
        <v>0</v>
      </c>
      <c r="J39" s="136">
        <f t="shared" si="7"/>
        <v>0</v>
      </c>
      <c r="K39" s="3">
        <f>'t1'!N39</f>
        <v>0</v>
      </c>
      <c r="L39" s="224" t="s">
        <v>266</v>
      </c>
      <c r="AA39" s="70"/>
      <c r="AB39" s="68"/>
      <c r="AC39" s="68"/>
      <c r="AD39" s="68"/>
      <c r="AE39" s="68"/>
      <c r="AF39" s="68"/>
      <c r="AG39" s="69"/>
      <c r="AH39" s="136">
        <f t="shared" si="8"/>
        <v>0</v>
      </c>
      <c r="AI39" s="3">
        <f>'t1'!AL39</f>
        <v>0</v>
      </c>
    </row>
    <row r="40" spans="1:35" ht="12" customHeight="1">
      <c r="A40" s="59" t="str">
        <f>'t1'!A40</f>
        <v>biologi con inc. di struttura semplice (rapp. esclusivo)</v>
      </c>
      <c r="B40" s="78" t="str">
        <f>'t1'!B40</f>
        <v>SD0E12</v>
      </c>
      <c r="C40" s="70">
        <f t="shared" si="4"/>
        <v>60</v>
      </c>
      <c r="D40" s="200">
        <f t="shared" si="5"/>
        <v>199896</v>
      </c>
      <c r="E40" s="200">
        <f t="shared" si="0"/>
        <v>1249</v>
      </c>
      <c r="F40" s="200">
        <f t="shared" si="6"/>
        <v>0</v>
      </c>
      <c r="G40" s="200">
        <f t="shared" si="1"/>
        <v>28125</v>
      </c>
      <c r="H40" s="200">
        <f t="shared" si="2"/>
        <v>0</v>
      </c>
      <c r="I40" s="201">
        <f t="shared" si="3"/>
        <v>217</v>
      </c>
      <c r="J40" s="136">
        <f t="shared" si="7"/>
        <v>229053</v>
      </c>
      <c r="K40" s="3">
        <f>'t1'!N40</f>
        <v>1</v>
      </c>
      <c r="L40" s="224" t="s">
        <v>266</v>
      </c>
      <c r="AA40" s="70">
        <v>60</v>
      </c>
      <c r="AB40" s="68">
        <v>199896</v>
      </c>
      <c r="AC40" s="68">
        <v>1249</v>
      </c>
      <c r="AD40" s="68"/>
      <c r="AE40" s="68">
        <v>28125</v>
      </c>
      <c r="AF40" s="68"/>
      <c r="AG40" s="69">
        <v>217</v>
      </c>
      <c r="AH40" s="136">
        <f t="shared" si="8"/>
        <v>229053</v>
      </c>
      <c r="AI40" s="3">
        <f>'t1'!AL40</f>
        <v>1</v>
      </c>
    </row>
    <row r="41" spans="1:35" ht="12" customHeight="1">
      <c r="A41" s="59" t="str">
        <f>'t1'!A41</f>
        <v>biologi con inc. di struttura semplice (rapp. non escl.)</v>
      </c>
      <c r="B41" s="78" t="str">
        <f>'t1'!B41</f>
        <v>SD0N12</v>
      </c>
      <c r="C41" s="70">
        <f t="shared" si="4"/>
        <v>0</v>
      </c>
      <c r="D41" s="200">
        <f t="shared" si="5"/>
        <v>0</v>
      </c>
      <c r="E41" s="200">
        <f t="shared" si="0"/>
        <v>0</v>
      </c>
      <c r="F41" s="200">
        <f t="shared" si="6"/>
        <v>0</v>
      </c>
      <c r="G41" s="200">
        <f t="shared" si="1"/>
        <v>0</v>
      </c>
      <c r="H41" s="200">
        <f t="shared" si="2"/>
        <v>0</v>
      </c>
      <c r="I41" s="201">
        <f t="shared" si="3"/>
        <v>0</v>
      </c>
      <c r="J41" s="136">
        <f t="shared" si="7"/>
        <v>0</v>
      </c>
      <c r="K41" s="3">
        <f>'t1'!N41</f>
        <v>0</v>
      </c>
      <c r="L41" s="224" t="s">
        <v>266</v>
      </c>
      <c r="AA41" s="70"/>
      <c r="AB41" s="68"/>
      <c r="AC41" s="68"/>
      <c r="AD41" s="68"/>
      <c r="AE41" s="68"/>
      <c r="AF41" s="68"/>
      <c r="AG41" s="69"/>
      <c r="AH41" s="136">
        <f t="shared" si="8"/>
        <v>0</v>
      </c>
      <c r="AI41" s="3">
        <f>'t1'!AL41</f>
        <v>0</v>
      </c>
    </row>
    <row r="42" spans="1:35" ht="12" customHeight="1">
      <c r="A42" s="59" t="str">
        <f>'t1'!A42</f>
        <v>biologi con altri incar. prof.li (rapp. esclusivo)</v>
      </c>
      <c r="B42" s="78" t="str">
        <f>'t1'!B42</f>
        <v>SD0A12</v>
      </c>
      <c r="C42" s="70">
        <f t="shared" si="4"/>
        <v>505.47</v>
      </c>
      <c r="D42" s="200">
        <f t="shared" si="5"/>
        <v>1683993</v>
      </c>
      <c r="E42" s="200">
        <f t="shared" si="0"/>
        <v>4774</v>
      </c>
      <c r="F42" s="200">
        <f t="shared" si="6"/>
        <v>0</v>
      </c>
      <c r="G42" s="200">
        <f t="shared" si="1"/>
        <v>195624</v>
      </c>
      <c r="H42" s="200">
        <f t="shared" si="2"/>
        <v>0</v>
      </c>
      <c r="I42" s="201">
        <f t="shared" si="3"/>
        <v>1772</v>
      </c>
      <c r="J42" s="136">
        <f t="shared" si="7"/>
        <v>1882619</v>
      </c>
      <c r="K42" s="3">
        <f>'t1'!N42</f>
        <v>1</v>
      </c>
      <c r="L42" s="224" t="s">
        <v>266</v>
      </c>
      <c r="AA42" s="70">
        <v>505.47</v>
      </c>
      <c r="AB42" s="68">
        <v>1683993</v>
      </c>
      <c r="AC42" s="68">
        <v>4774</v>
      </c>
      <c r="AD42" s="68"/>
      <c r="AE42" s="68">
        <v>195624</v>
      </c>
      <c r="AF42" s="68"/>
      <c r="AG42" s="69">
        <v>1772</v>
      </c>
      <c r="AH42" s="136">
        <f t="shared" si="8"/>
        <v>1882619</v>
      </c>
      <c r="AI42" s="3">
        <f>'t1'!AL42</f>
        <v>1</v>
      </c>
    </row>
    <row r="43" spans="1:35" ht="12" customHeight="1">
      <c r="A43" s="59" t="str">
        <f>'t1'!A43</f>
        <v>biologi con altri incar. prof.li (rapp. non escl.)</v>
      </c>
      <c r="B43" s="78" t="str">
        <f>'t1'!B43</f>
        <v>SD0011</v>
      </c>
      <c r="C43" s="70">
        <f t="shared" si="4"/>
        <v>0</v>
      </c>
      <c r="D43" s="200">
        <f t="shared" si="5"/>
        <v>0</v>
      </c>
      <c r="E43" s="200">
        <f t="shared" si="0"/>
        <v>0</v>
      </c>
      <c r="F43" s="200">
        <f t="shared" si="6"/>
        <v>0</v>
      </c>
      <c r="G43" s="200">
        <f t="shared" si="1"/>
        <v>0</v>
      </c>
      <c r="H43" s="200">
        <f t="shared" si="2"/>
        <v>0</v>
      </c>
      <c r="I43" s="201">
        <f t="shared" si="3"/>
        <v>0</v>
      </c>
      <c r="J43" s="136">
        <f t="shared" si="7"/>
        <v>0</v>
      </c>
      <c r="K43" s="3">
        <f>'t1'!N43</f>
        <v>0</v>
      </c>
      <c r="L43" s="224" t="s">
        <v>266</v>
      </c>
      <c r="AA43" s="70"/>
      <c r="AB43" s="68"/>
      <c r="AC43" s="68"/>
      <c r="AD43" s="68"/>
      <c r="AE43" s="68"/>
      <c r="AF43" s="68"/>
      <c r="AG43" s="69"/>
      <c r="AH43" s="136">
        <f t="shared" si="8"/>
        <v>0</v>
      </c>
      <c r="AI43" s="3">
        <f>'t1'!AL43</f>
        <v>0</v>
      </c>
    </row>
    <row r="44" spans="1:35" ht="12" customHeight="1">
      <c r="A44" s="59" t="str">
        <f>'t1'!A44</f>
        <v>biologi a t. determinato (art. 15-septies d.lgs. 502/92)</v>
      </c>
      <c r="B44" s="78" t="str">
        <f>'t1'!B44</f>
        <v>SD0601</v>
      </c>
      <c r="C44" s="70">
        <f t="shared" si="4"/>
        <v>0</v>
      </c>
      <c r="D44" s="200">
        <f t="shared" si="5"/>
        <v>0</v>
      </c>
      <c r="E44" s="200">
        <f t="shared" si="0"/>
        <v>0</v>
      </c>
      <c r="F44" s="200">
        <f t="shared" si="6"/>
        <v>0</v>
      </c>
      <c r="G44" s="200">
        <f t="shared" si="1"/>
        <v>0</v>
      </c>
      <c r="H44" s="200">
        <f t="shared" si="2"/>
        <v>0</v>
      </c>
      <c r="I44" s="201">
        <f t="shared" si="3"/>
        <v>0</v>
      </c>
      <c r="J44" s="136">
        <f t="shared" si="7"/>
        <v>0</v>
      </c>
      <c r="K44" s="3">
        <f>'t1'!N44</f>
        <v>0</v>
      </c>
      <c r="L44" s="224" t="s">
        <v>266</v>
      </c>
      <c r="AA44" s="70"/>
      <c r="AB44" s="68"/>
      <c r="AC44" s="68"/>
      <c r="AD44" s="68"/>
      <c r="AE44" s="68"/>
      <c r="AF44" s="68"/>
      <c r="AG44" s="69"/>
      <c r="AH44" s="136">
        <f t="shared" si="8"/>
        <v>0</v>
      </c>
      <c r="AI44" s="3">
        <f>'t1'!AL44</f>
        <v>0</v>
      </c>
    </row>
    <row r="45" spans="1:35" ht="12" customHeight="1">
      <c r="A45" s="59" t="str">
        <f>'t1'!A45</f>
        <v>chimici con inc. di struttura complessa (rapp. esclusivo)</v>
      </c>
      <c r="B45" s="78" t="str">
        <f>'t1'!B45</f>
        <v>SD0E16</v>
      </c>
      <c r="C45" s="70">
        <f t="shared" si="4"/>
        <v>0</v>
      </c>
      <c r="D45" s="200">
        <f t="shared" si="5"/>
        <v>0</v>
      </c>
      <c r="E45" s="200">
        <f t="shared" si="0"/>
        <v>0</v>
      </c>
      <c r="F45" s="200">
        <f t="shared" si="6"/>
        <v>0</v>
      </c>
      <c r="G45" s="200">
        <f t="shared" si="1"/>
        <v>0</v>
      </c>
      <c r="H45" s="200">
        <f t="shared" si="2"/>
        <v>0</v>
      </c>
      <c r="I45" s="201">
        <f t="shared" si="3"/>
        <v>0</v>
      </c>
      <c r="J45" s="136">
        <f t="shared" si="7"/>
        <v>0</v>
      </c>
      <c r="K45" s="3">
        <f>'t1'!N45</f>
        <v>0</v>
      </c>
      <c r="L45" s="224" t="s">
        <v>266</v>
      </c>
      <c r="AA45" s="70"/>
      <c r="AB45" s="68"/>
      <c r="AC45" s="68"/>
      <c r="AD45" s="68"/>
      <c r="AE45" s="68"/>
      <c r="AF45" s="68"/>
      <c r="AG45" s="69"/>
      <c r="AH45" s="136">
        <f t="shared" si="8"/>
        <v>0</v>
      </c>
      <c r="AI45" s="3">
        <f>'t1'!AL45</f>
        <v>0</v>
      </c>
    </row>
    <row r="46" spans="1:35" ht="12" customHeight="1">
      <c r="A46" s="59" t="str">
        <f>'t1'!A46</f>
        <v>chimici con inc. di struttura complessa (rapp.non escl.)</v>
      </c>
      <c r="B46" s="78" t="str">
        <f>'t1'!B46</f>
        <v>SD0N16</v>
      </c>
      <c r="C46" s="70">
        <f t="shared" si="4"/>
        <v>0</v>
      </c>
      <c r="D46" s="200">
        <f t="shared" si="5"/>
        <v>0</v>
      </c>
      <c r="E46" s="200">
        <f t="shared" si="0"/>
        <v>0</v>
      </c>
      <c r="F46" s="200">
        <f t="shared" si="6"/>
        <v>0</v>
      </c>
      <c r="G46" s="200">
        <f t="shared" si="1"/>
        <v>0</v>
      </c>
      <c r="H46" s="200">
        <f t="shared" si="2"/>
        <v>0</v>
      </c>
      <c r="I46" s="201">
        <f t="shared" si="3"/>
        <v>0</v>
      </c>
      <c r="J46" s="136">
        <f t="shared" si="7"/>
        <v>0</v>
      </c>
      <c r="K46" s="3">
        <f>'t1'!N46</f>
        <v>0</v>
      </c>
      <c r="L46" s="224" t="s">
        <v>266</v>
      </c>
      <c r="AA46" s="70"/>
      <c r="AB46" s="68"/>
      <c r="AC46" s="68"/>
      <c r="AD46" s="68"/>
      <c r="AE46" s="68"/>
      <c r="AF46" s="68"/>
      <c r="AG46" s="69"/>
      <c r="AH46" s="136">
        <f t="shared" si="8"/>
        <v>0</v>
      </c>
      <c r="AI46" s="3">
        <f>'t1'!AL46</f>
        <v>0</v>
      </c>
    </row>
    <row r="47" spans="1:35" ht="12" customHeight="1">
      <c r="A47" s="59" t="str">
        <f>'t1'!A47</f>
        <v>chimici con inc. di struttura semplice (rapp. esclusivo)</v>
      </c>
      <c r="B47" s="78" t="str">
        <f>'t1'!B47</f>
        <v>SD0E15</v>
      </c>
      <c r="C47" s="70">
        <f t="shared" si="4"/>
        <v>0</v>
      </c>
      <c r="D47" s="200">
        <f t="shared" si="5"/>
        <v>0</v>
      </c>
      <c r="E47" s="200">
        <f t="shared" si="0"/>
        <v>0</v>
      </c>
      <c r="F47" s="200">
        <f t="shared" si="6"/>
        <v>0</v>
      </c>
      <c r="G47" s="200">
        <f t="shared" si="1"/>
        <v>0</v>
      </c>
      <c r="H47" s="200">
        <f t="shared" si="2"/>
        <v>0</v>
      </c>
      <c r="I47" s="201">
        <f t="shared" si="3"/>
        <v>0</v>
      </c>
      <c r="J47" s="136">
        <f t="shared" si="7"/>
        <v>0</v>
      </c>
      <c r="K47" s="3">
        <f>'t1'!N47</f>
        <v>0</v>
      </c>
      <c r="L47" s="224" t="s">
        <v>266</v>
      </c>
      <c r="AA47" s="70"/>
      <c r="AB47" s="68"/>
      <c r="AC47" s="68"/>
      <c r="AD47" s="68"/>
      <c r="AE47" s="68"/>
      <c r="AF47" s="68"/>
      <c r="AG47" s="69"/>
      <c r="AH47" s="136">
        <f t="shared" si="8"/>
        <v>0</v>
      </c>
      <c r="AI47" s="3">
        <f>'t1'!AL47</f>
        <v>0</v>
      </c>
    </row>
    <row r="48" spans="1:35" ht="12" customHeight="1">
      <c r="A48" s="59" t="str">
        <f>'t1'!A48</f>
        <v>chimici con inc. di struttura semplice (rapp. non escl.)</v>
      </c>
      <c r="B48" s="78" t="str">
        <f>'t1'!B48</f>
        <v>SD0N15</v>
      </c>
      <c r="C48" s="70">
        <f t="shared" si="4"/>
        <v>0</v>
      </c>
      <c r="D48" s="200">
        <f t="shared" si="5"/>
        <v>0</v>
      </c>
      <c r="E48" s="200">
        <f t="shared" si="0"/>
        <v>0</v>
      </c>
      <c r="F48" s="200">
        <f t="shared" si="6"/>
        <v>0</v>
      </c>
      <c r="G48" s="200">
        <f t="shared" si="1"/>
        <v>0</v>
      </c>
      <c r="H48" s="200">
        <f t="shared" si="2"/>
        <v>0</v>
      </c>
      <c r="I48" s="201">
        <f t="shared" si="3"/>
        <v>0</v>
      </c>
      <c r="J48" s="136">
        <f t="shared" si="7"/>
        <v>0</v>
      </c>
      <c r="K48" s="3">
        <f>'t1'!N48</f>
        <v>0</v>
      </c>
      <c r="L48" s="224" t="s">
        <v>266</v>
      </c>
      <c r="AA48" s="70"/>
      <c r="AB48" s="68"/>
      <c r="AC48" s="68"/>
      <c r="AD48" s="68"/>
      <c r="AE48" s="68"/>
      <c r="AF48" s="68"/>
      <c r="AG48" s="69"/>
      <c r="AH48" s="136">
        <f t="shared" si="8"/>
        <v>0</v>
      </c>
      <c r="AI48" s="3">
        <f>'t1'!AL48</f>
        <v>0</v>
      </c>
    </row>
    <row r="49" spans="1:35" ht="12" customHeight="1">
      <c r="A49" s="59" t="str">
        <f>'t1'!A49</f>
        <v>chimici con altri incar. prof.li (rapp. esclusivo)</v>
      </c>
      <c r="B49" s="78" t="str">
        <f>'t1'!B49</f>
        <v>SD0A15</v>
      </c>
      <c r="C49" s="70">
        <f t="shared" si="4"/>
        <v>72</v>
      </c>
      <c r="D49" s="200">
        <f t="shared" si="5"/>
        <v>239875</v>
      </c>
      <c r="E49" s="200">
        <f t="shared" si="0"/>
        <v>532</v>
      </c>
      <c r="F49" s="200">
        <f t="shared" si="6"/>
        <v>0</v>
      </c>
      <c r="G49" s="200">
        <f t="shared" si="1"/>
        <v>28936</v>
      </c>
      <c r="H49" s="200">
        <f t="shared" si="2"/>
        <v>0</v>
      </c>
      <c r="I49" s="201">
        <f t="shared" si="3"/>
        <v>0</v>
      </c>
      <c r="J49" s="136">
        <f t="shared" si="7"/>
        <v>269343</v>
      </c>
      <c r="K49" s="3">
        <f>'t1'!N49</f>
        <v>1</v>
      </c>
      <c r="L49" s="224" t="s">
        <v>266</v>
      </c>
      <c r="AA49" s="70">
        <v>72</v>
      </c>
      <c r="AB49" s="68">
        <v>239875</v>
      </c>
      <c r="AC49" s="68">
        <v>532</v>
      </c>
      <c r="AD49" s="68"/>
      <c r="AE49" s="68">
        <v>28936</v>
      </c>
      <c r="AF49" s="68"/>
      <c r="AG49" s="69"/>
      <c r="AH49" s="136">
        <f t="shared" si="8"/>
        <v>269343</v>
      </c>
      <c r="AI49" s="3">
        <f>'t1'!AL49</f>
        <v>1</v>
      </c>
    </row>
    <row r="50" spans="1:35" ht="12" customHeight="1">
      <c r="A50" s="59" t="str">
        <f>'t1'!A50</f>
        <v>chimici con altri incar. prof.li (rapp. non escl.)</v>
      </c>
      <c r="B50" s="78" t="str">
        <f>'t1'!B50</f>
        <v>SD0014</v>
      </c>
      <c r="C50" s="70">
        <f t="shared" si="4"/>
        <v>0</v>
      </c>
      <c r="D50" s="200">
        <f t="shared" si="5"/>
        <v>0</v>
      </c>
      <c r="E50" s="200">
        <f t="shared" si="0"/>
        <v>0</v>
      </c>
      <c r="F50" s="200">
        <f t="shared" si="6"/>
        <v>0</v>
      </c>
      <c r="G50" s="200">
        <f t="shared" si="1"/>
        <v>0</v>
      </c>
      <c r="H50" s="200">
        <f t="shared" si="2"/>
        <v>0</v>
      </c>
      <c r="I50" s="201">
        <f t="shared" si="3"/>
        <v>0</v>
      </c>
      <c r="J50" s="136">
        <f t="shared" si="7"/>
        <v>0</v>
      </c>
      <c r="K50" s="3">
        <f>'t1'!N50</f>
        <v>0</v>
      </c>
      <c r="L50" s="224" t="s">
        <v>266</v>
      </c>
      <c r="AA50" s="70"/>
      <c r="AB50" s="68"/>
      <c r="AC50" s="68"/>
      <c r="AD50" s="68"/>
      <c r="AE50" s="68"/>
      <c r="AF50" s="68"/>
      <c r="AG50" s="69"/>
      <c r="AH50" s="136">
        <f t="shared" si="8"/>
        <v>0</v>
      </c>
      <c r="AI50" s="3">
        <f>'t1'!AL50</f>
        <v>0</v>
      </c>
    </row>
    <row r="51" spans="1:35" ht="12" customHeight="1">
      <c r="A51" s="59" t="str">
        <f>'t1'!A51</f>
        <v>chimici a t. determinato (art. 15-septies d.lgs. 502/92)</v>
      </c>
      <c r="B51" s="78" t="str">
        <f>'t1'!B51</f>
        <v>SD0602</v>
      </c>
      <c r="C51" s="70">
        <f t="shared" si="4"/>
        <v>0</v>
      </c>
      <c r="D51" s="200">
        <f t="shared" si="5"/>
        <v>0</v>
      </c>
      <c r="E51" s="200">
        <f t="shared" si="0"/>
        <v>0</v>
      </c>
      <c r="F51" s="200">
        <f t="shared" si="6"/>
        <v>0</v>
      </c>
      <c r="G51" s="200">
        <f t="shared" si="1"/>
        <v>0</v>
      </c>
      <c r="H51" s="200">
        <f t="shared" si="2"/>
        <v>0</v>
      </c>
      <c r="I51" s="201">
        <f t="shared" si="3"/>
        <v>0</v>
      </c>
      <c r="J51" s="136">
        <f t="shared" si="7"/>
        <v>0</v>
      </c>
      <c r="K51" s="3">
        <f>'t1'!N51</f>
        <v>0</v>
      </c>
      <c r="L51" s="224" t="s">
        <v>266</v>
      </c>
      <c r="AA51" s="70"/>
      <c r="AB51" s="68"/>
      <c r="AC51" s="68"/>
      <c r="AD51" s="68"/>
      <c r="AE51" s="68"/>
      <c r="AF51" s="68"/>
      <c r="AG51" s="69"/>
      <c r="AH51" s="136">
        <f t="shared" si="8"/>
        <v>0</v>
      </c>
      <c r="AI51" s="3">
        <f>'t1'!AL51</f>
        <v>0</v>
      </c>
    </row>
    <row r="52" spans="1:35" ht="12" customHeight="1">
      <c r="A52" s="59" t="str">
        <f>'t1'!A52</f>
        <v>fisici con inc. di struttura complessa (rapp. esclusivo)</v>
      </c>
      <c r="B52" s="78" t="str">
        <f>'t1'!B52</f>
        <v>SD0E42</v>
      </c>
      <c r="C52" s="70">
        <f t="shared" si="4"/>
        <v>0</v>
      </c>
      <c r="D52" s="200">
        <f t="shared" si="5"/>
        <v>0</v>
      </c>
      <c r="E52" s="200">
        <f t="shared" si="0"/>
        <v>0</v>
      </c>
      <c r="F52" s="200">
        <f t="shared" si="6"/>
        <v>0</v>
      </c>
      <c r="G52" s="200">
        <f t="shared" si="1"/>
        <v>0</v>
      </c>
      <c r="H52" s="200">
        <f t="shared" si="2"/>
        <v>0</v>
      </c>
      <c r="I52" s="201">
        <f t="shared" si="3"/>
        <v>0</v>
      </c>
      <c r="J52" s="136">
        <f t="shared" si="7"/>
        <v>0</v>
      </c>
      <c r="K52" s="3">
        <f>'t1'!N52</f>
        <v>0</v>
      </c>
      <c r="L52" s="224" t="s">
        <v>266</v>
      </c>
      <c r="AA52" s="70"/>
      <c r="AB52" s="68"/>
      <c r="AC52" s="68"/>
      <c r="AD52" s="68"/>
      <c r="AE52" s="68"/>
      <c r="AF52" s="68"/>
      <c r="AG52" s="69"/>
      <c r="AH52" s="136">
        <f t="shared" si="8"/>
        <v>0</v>
      </c>
      <c r="AI52" s="3">
        <f>'t1'!AL52</f>
        <v>0</v>
      </c>
    </row>
    <row r="53" spans="1:35" ht="12" customHeight="1">
      <c r="A53" s="59" t="str">
        <f>'t1'!A53</f>
        <v>fisici con inc. di struttura complessa (rapp. non escl.)</v>
      </c>
      <c r="B53" s="78" t="str">
        <f>'t1'!B53</f>
        <v>SD0N42</v>
      </c>
      <c r="C53" s="70">
        <f t="shared" si="4"/>
        <v>0</v>
      </c>
      <c r="D53" s="200">
        <f t="shared" si="5"/>
        <v>0</v>
      </c>
      <c r="E53" s="200">
        <f t="shared" si="0"/>
        <v>0</v>
      </c>
      <c r="F53" s="200">
        <f t="shared" si="6"/>
        <v>0</v>
      </c>
      <c r="G53" s="200">
        <f t="shared" si="1"/>
        <v>0</v>
      </c>
      <c r="H53" s="200">
        <f t="shared" si="2"/>
        <v>0</v>
      </c>
      <c r="I53" s="201">
        <f t="shared" si="3"/>
        <v>0</v>
      </c>
      <c r="J53" s="136">
        <f t="shared" si="7"/>
        <v>0</v>
      </c>
      <c r="K53" s="3">
        <f>'t1'!N53</f>
        <v>0</v>
      </c>
      <c r="L53" s="224" t="s">
        <v>266</v>
      </c>
      <c r="AA53" s="70"/>
      <c r="AB53" s="68"/>
      <c r="AC53" s="68"/>
      <c r="AD53" s="68"/>
      <c r="AE53" s="68"/>
      <c r="AF53" s="68"/>
      <c r="AG53" s="69"/>
      <c r="AH53" s="136">
        <f t="shared" si="8"/>
        <v>0</v>
      </c>
      <c r="AI53" s="3">
        <f>'t1'!AL53</f>
        <v>0</v>
      </c>
    </row>
    <row r="54" spans="1:35" ht="12" customHeight="1">
      <c r="A54" s="59" t="str">
        <f>'t1'!A54</f>
        <v>fisici con inc. di struttura semplice (rapp. esclusivo)</v>
      </c>
      <c r="B54" s="78" t="str">
        <f>'t1'!B54</f>
        <v>SD0E41</v>
      </c>
      <c r="C54" s="70">
        <f t="shared" si="4"/>
        <v>23</v>
      </c>
      <c r="D54" s="200">
        <f t="shared" si="5"/>
        <v>76627</v>
      </c>
      <c r="E54" s="200">
        <f t="shared" si="0"/>
        <v>465</v>
      </c>
      <c r="F54" s="200">
        <f t="shared" si="6"/>
        <v>0</v>
      </c>
      <c r="G54" s="200">
        <f t="shared" si="1"/>
        <v>4955</v>
      </c>
      <c r="H54" s="200">
        <f t="shared" si="2"/>
        <v>0</v>
      </c>
      <c r="I54" s="201">
        <f t="shared" si="3"/>
        <v>0</v>
      </c>
      <c r="J54" s="136">
        <f t="shared" si="7"/>
        <v>82047</v>
      </c>
      <c r="K54" s="3">
        <f>'t1'!N54</f>
        <v>1</v>
      </c>
      <c r="L54" s="224" t="s">
        <v>266</v>
      </c>
      <c r="AA54" s="70">
        <v>23</v>
      </c>
      <c r="AB54" s="68">
        <v>76627</v>
      </c>
      <c r="AC54" s="68">
        <v>465</v>
      </c>
      <c r="AD54" s="68"/>
      <c r="AE54" s="68">
        <v>4955</v>
      </c>
      <c r="AF54" s="68"/>
      <c r="AG54" s="69"/>
      <c r="AH54" s="136">
        <f t="shared" si="8"/>
        <v>82047</v>
      </c>
      <c r="AI54" s="3">
        <f>'t1'!AL54</f>
        <v>1</v>
      </c>
    </row>
    <row r="55" spans="1:35" ht="12" customHeight="1">
      <c r="A55" s="59" t="str">
        <f>'t1'!A55</f>
        <v>fisici con inc. di struttura semplice (rapp. non escl.)</v>
      </c>
      <c r="B55" s="78" t="str">
        <f>'t1'!B55</f>
        <v>SD0N41</v>
      </c>
      <c r="C55" s="70">
        <f t="shared" si="4"/>
        <v>0</v>
      </c>
      <c r="D55" s="200">
        <f t="shared" si="5"/>
        <v>0</v>
      </c>
      <c r="E55" s="200">
        <f t="shared" si="0"/>
        <v>0</v>
      </c>
      <c r="F55" s="200">
        <f t="shared" si="6"/>
        <v>0</v>
      </c>
      <c r="G55" s="200">
        <f t="shared" si="1"/>
        <v>0</v>
      </c>
      <c r="H55" s="200">
        <f t="shared" si="2"/>
        <v>0</v>
      </c>
      <c r="I55" s="201">
        <f t="shared" si="3"/>
        <v>0</v>
      </c>
      <c r="J55" s="136">
        <f t="shared" si="7"/>
        <v>0</v>
      </c>
      <c r="K55" s="3">
        <f>'t1'!N55</f>
        <v>0</v>
      </c>
      <c r="L55" s="224" t="s">
        <v>266</v>
      </c>
      <c r="AA55" s="70"/>
      <c r="AB55" s="68"/>
      <c r="AC55" s="68"/>
      <c r="AD55" s="68"/>
      <c r="AE55" s="68"/>
      <c r="AF55" s="68"/>
      <c r="AG55" s="69"/>
      <c r="AH55" s="136">
        <f t="shared" si="8"/>
        <v>0</v>
      </c>
      <c r="AI55" s="3">
        <f>'t1'!AL55</f>
        <v>0</v>
      </c>
    </row>
    <row r="56" spans="1:35" ht="12" customHeight="1">
      <c r="A56" s="59" t="str">
        <f>'t1'!A56</f>
        <v>fisici con altri incar. prof.li (rapp. esclusivo)</v>
      </c>
      <c r="B56" s="78" t="str">
        <f>'t1'!B56</f>
        <v>SD0A41</v>
      </c>
      <c r="C56" s="70">
        <f t="shared" si="4"/>
        <v>105.53</v>
      </c>
      <c r="D56" s="200">
        <f t="shared" si="5"/>
        <v>351572</v>
      </c>
      <c r="E56" s="200">
        <f t="shared" si="0"/>
        <v>42</v>
      </c>
      <c r="F56" s="200">
        <f t="shared" si="6"/>
        <v>0</v>
      </c>
      <c r="G56" s="200">
        <f t="shared" si="1"/>
        <v>45446</v>
      </c>
      <c r="H56" s="200">
        <f t="shared" si="2"/>
        <v>0</v>
      </c>
      <c r="I56" s="201">
        <f t="shared" si="3"/>
        <v>192</v>
      </c>
      <c r="J56" s="136">
        <f t="shared" si="7"/>
        <v>396868</v>
      </c>
      <c r="K56" s="3">
        <f>'t1'!N56</f>
        <v>1</v>
      </c>
      <c r="L56" s="224" t="s">
        <v>266</v>
      </c>
      <c r="AA56" s="70">
        <v>105.53</v>
      </c>
      <c r="AB56" s="68">
        <v>351572</v>
      </c>
      <c r="AC56" s="68">
        <v>42</v>
      </c>
      <c r="AD56" s="68"/>
      <c r="AE56" s="68">
        <v>45446</v>
      </c>
      <c r="AF56" s="68"/>
      <c r="AG56" s="69">
        <v>192</v>
      </c>
      <c r="AH56" s="136">
        <f t="shared" si="8"/>
        <v>396868</v>
      </c>
      <c r="AI56" s="3">
        <f>'t1'!AL56</f>
        <v>1</v>
      </c>
    </row>
    <row r="57" spans="1:35" ht="12" customHeight="1">
      <c r="A57" s="59" t="str">
        <f>'t1'!A57</f>
        <v>fisici con altri incar. prof.li (rapp. non escl.)</v>
      </c>
      <c r="B57" s="78" t="str">
        <f>'t1'!B57</f>
        <v>SD0040</v>
      </c>
      <c r="C57" s="70">
        <f t="shared" si="4"/>
        <v>0</v>
      </c>
      <c r="D57" s="200">
        <f t="shared" si="5"/>
        <v>0</v>
      </c>
      <c r="E57" s="200">
        <f t="shared" si="0"/>
        <v>0</v>
      </c>
      <c r="F57" s="200">
        <f t="shared" si="6"/>
        <v>0</v>
      </c>
      <c r="G57" s="200">
        <f t="shared" si="1"/>
        <v>0</v>
      </c>
      <c r="H57" s="200">
        <f t="shared" si="2"/>
        <v>0</v>
      </c>
      <c r="I57" s="201">
        <f t="shared" si="3"/>
        <v>0</v>
      </c>
      <c r="J57" s="136">
        <f t="shared" si="7"/>
        <v>0</v>
      </c>
      <c r="K57" s="3">
        <f>'t1'!N57</f>
        <v>0</v>
      </c>
      <c r="L57" s="224" t="s">
        <v>266</v>
      </c>
      <c r="AA57" s="70"/>
      <c r="AB57" s="68"/>
      <c r="AC57" s="68"/>
      <c r="AD57" s="68"/>
      <c r="AE57" s="68"/>
      <c r="AF57" s="68"/>
      <c r="AG57" s="69"/>
      <c r="AH57" s="136">
        <f t="shared" si="8"/>
        <v>0</v>
      </c>
      <c r="AI57" s="3">
        <f>'t1'!AL57</f>
        <v>0</v>
      </c>
    </row>
    <row r="58" spans="1:35" ht="12" customHeight="1">
      <c r="A58" s="59" t="str">
        <f>'t1'!A58</f>
        <v>fisici a t. determinato (art. 15-septies d.lgs. 502/92)</v>
      </c>
      <c r="B58" s="78" t="str">
        <f>'t1'!B58</f>
        <v>SD0603</v>
      </c>
      <c r="C58" s="70">
        <f t="shared" si="4"/>
        <v>0</v>
      </c>
      <c r="D58" s="200">
        <f t="shared" si="5"/>
        <v>0</v>
      </c>
      <c r="E58" s="200">
        <f t="shared" si="0"/>
        <v>0</v>
      </c>
      <c r="F58" s="200">
        <f t="shared" si="6"/>
        <v>0</v>
      </c>
      <c r="G58" s="200">
        <f t="shared" si="1"/>
        <v>0</v>
      </c>
      <c r="H58" s="200">
        <f t="shared" si="2"/>
        <v>0</v>
      </c>
      <c r="I58" s="201">
        <f t="shared" si="3"/>
        <v>0</v>
      </c>
      <c r="J58" s="136">
        <f t="shared" si="7"/>
        <v>0</v>
      </c>
      <c r="K58" s="3">
        <f>'t1'!N58</f>
        <v>0</v>
      </c>
      <c r="L58" s="224" t="s">
        <v>266</v>
      </c>
      <c r="AA58" s="70"/>
      <c r="AB58" s="68"/>
      <c r="AC58" s="68"/>
      <c r="AD58" s="68"/>
      <c r="AE58" s="68"/>
      <c r="AF58" s="68"/>
      <c r="AG58" s="69"/>
      <c r="AH58" s="136">
        <f t="shared" si="8"/>
        <v>0</v>
      </c>
      <c r="AI58" s="3">
        <f>'t1'!AL58</f>
        <v>0</v>
      </c>
    </row>
    <row r="59" spans="1:35" ht="12" customHeight="1">
      <c r="A59" s="59" t="str">
        <f>'t1'!A59</f>
        <v>psicologi con inc. di struttura complessa (rapp. esclusivo)</v>
      </c>
      <c r="B59" s="78" t="str">
        <f>'t1'!B59</f>
        <v>SD0E66</v>
      </c>
      <c r="C59" s="70">
        <f t="shared" si="4"/>
        <v>12</v>
      </c>
      <c r="D59" s="200">
        <f t="shared" si="5"/>
        <v>39979</v>
      </c>
      <c r="E59" s="200">
        <f t="shared" si="0"/>
        <v>892</v>
      </c>
      <c r="F59" s="200">
        <f t="shared" si="6"/>
        <v>0</v>
      </c>
      <c r="G59" s="200">
        <f t="shared" si="1"/>
        <v>7270</v>
      </c>
      <c r="H59" s="200">
        <f t="shared" si="2"/>
        <v>0</v>
      </c>
      <c r="I59" s="201">
        <f t="shared" si="3"/>
        <v>0</v>
      </c>
      <c r="J59" s="136">
        <f t="shared" si="7"/>
        <v>48141</v>
      </c>
      <c r="K59" s="3">
        <f>'t1'!N59</f>
        <v>1</v>
      </c>
      <c r="L59" s="224" t="s">
        <v>266</v>
      </c>
      <c r="AA59" s="70">
        <v>12</v>
      </c>
      <c r="AB59" s="68">
        <v>39979</v>
      </c>
      <c r="AC59" s="68">
        <v>892</v>
      </c>
      <c r="AD59" s="68"/>
      <c r="AE59" s="68">
        <v>7270</v>
      </c>
      <c r="AF59" s="68"/>
      <c r="AG59" s="69"/>
      <c r="AH59" s="136">
        <f t="shared" si="8"/>
        <v>48141</v>
      </c>
      <c r="AI59" s="3">
        <f>'t1'!AL59</f>
        <v>1</v>
      </c>
    </row>
    <row r="60" spans="1:35" ht="12" customHeight="1">
      <c r="A60" s="59" t="str">
        <f>'t1'!A60</f>
        <v>psicologi con inc. di struttura complessa (rapp. non escl.)</v>
      </c>
      <c r="B60" s="78" t="str">
        <f>'t1'!B60</f>
        <v>SD0N66</v>
      </c>
      <c r="C60" s="70">
        <f t="shared" si="4"/>
        <v>0</v>
      </c>
      <c r="D60" s="200">
        <f t="shared" si="5"/>
        <v>0</v>
      </c>
      <c r="E60" s="200">
        <f t="shared" si="0"/>
        <v>0</v>
      </c>
      <c r="F60" s="200">
        <f t="shared" si="6"/>
        <v>0</v>
      </c>
      <c r="G60" s="200">
        <f t="shared" si="1"/>
        <v>0</v>
      </c>
      <c r="H60" s="200">
        <f t="shared" si="2"/>
        <v>0</v>
      </c>
      <c r="I60" s="201">
        <f t="shared" si="3"/>
        <v>0</v>
      </c>
      <c r="J60" s="136">
        <f t="shared" si="7"/>
        <v>0</v>
      </c>
      <c r="K60" s="3">
        <f>'t1'!N60</f>
        <v>0</v>
      </c>
      <c r="L60" s="224" t="s">
        <v>266</v>
      </c>
      <c r="AA60" s="70"/>
      <c r="AB60" s="68"/>
      <c r="AC60" s="68"/>
      <c r="AD60" s="68"/>
      <c r="AE60" s="68"/>
      <c r="AF60" s="68"/>
      <c r="AG60" s="69"/>
      <c r="AH60" s="136">
        <f t="shared" si="8"/>
        <v>0</v>
      </c>
      <c r="AI60" s="3">
        <f>'t1'!AL60</f>
        <v>0</v>
      </c>
    </row>
    <row r="61" spans="1:35" ht="12" customHeight="1">
      <c r="A61" s="59" t="str">
        <f>'t1'!A61</f>
        <v>psicologi con inc. di struttura semplice (rapp. esclusivo)</v>
      </c>
      <c r="B61" s="78" t="str">
        <f>'t1'!B61</f>
        <v>SD0E65</v>
      </c>
      <c r="C61" s="70">
        <f t="shared" si="4"/>
        <v>0</v>
      </c>
      <c r="D61" s="200">
        <f t="shared" si="5"/>
        <v>0</v>
      </c>
      <c r="E61" s="200">
        <f t="shared" si="0"/>
        <v>0</v>
      </c>
      <c r="F61" s="200">
        <f t="shared" si="6"/>
        <v>0</v>
      </c>
      <c r="G61" s="200">
        <f t="shared" si="1"/>
        <v>0</v>
      </c>
      <c r="H61" s="200">
        <f t="shared" si="2"/>
        <v>0</v>
      </c>
      <c r="I61" s="201">
        <f t="shared" si="3"/>
        <v>0</v>
      </c>
      <c r="J61" s="136">
        <f t="shared" si="7"/>
        <v>0</v>
      </c>
      <c r="K61" s="3">
        <f>'t1'!N61</f>
        <v>0</v>
      </c>
      <c r="L61" s="224" t="s">
        <v>266</v>
      </c>
      <c r="AA61" s="70"/>
      <c r="AB61" s="68"/>
      <c r="AC61" s="68"/>
      <c r="AD61" s="68"/>
      <c r="AE61" s="68"/>
      <c r="AF61" s="68"/>
      <c r="AG61" s="69"/>
      <c r="AH61" s="136">
        <f t="shared" si="8"/>
        <v>0</v>
      </c>
      <c r="AI61" s="3">
        <f>'t1'!AL61</f>
        <v>0</v>
      </c>
    </row>
    <row r="62" spans="1:35" ht="12" customHeight="1">
      <c r="A62" s="59" t="str">
        <f>'t1'!A62</f>
        <v>psicologi con inc. di struttura semplice (rapp. non escl.)</v>
      </c>
      <c r="B62" s="78" t="str">
        <f>'t1'!B62</f>
        <v>SD0N65</v>
      </c>
      <c r="C62" s="70">
        <f t="shared" si="4"/>
        <v>0</v>
      </c>
      <c r="D62" s="200">
        <f t="shared" si="5"/>
        <v>0</v>
      </c>
      <c r="E62" s="200">
        <f t="shared" si="0"/>
        <v>0</v>
      </c>
      <c r="F62" s="200">
        <f t="shared" si="6"/>
        <v>0</v>
      </c>
      <c r="G62" s="200">
        <f t="shared" si="1"/>
        <v>0</v>
      </c>
      <c r="H62" s="200">
        <f t="shared" si="2"/>
        <v>0</v>
      </c>
      <c r="I62" s="201">
        <f t="shared" si="3"/>
        <v>0</v>
      </c>
      <c r="J62" s="136">
        <f t="shared" si="7"/>
        <v>0</v>
      </c>
      <c r="K62" s="3">
        <f>'t1'!N62</f>
        <v>0</v>
      </c>
      <c r="L62" s="224" t="s">
        <v>266</v>
      </c>
      <c r="AA62" s="70"/>
      <c r="AB62" s="68"/>
      <c r="AC62" s="68"/>
      <c r="AD62" s="68"/>
      <c r="AE62" s="68"/>
      <c r="AF62" s="68"/>
      <c r="AG62" s="69"/>
      <c r="AH62" s="136">
        <f t="shared" si="8"/>
        <v>0</v>
      </c>
      <c r="AI62" s="3">
        <f>'t1'!AL62</f>
        <v>0</v>
      </c>
    </row>
    <row r="63" spans="1:35" ht="12" customHeight="1">
      <c r="A63" s="59" t="str">
        <f>'t1'!A63</f>
        <v>psicologi con altri incar. prof.li (rapp. esclusivo)</v>
      </c>
      <c r="B63" s="78" t="str">
        <f>'t1'!B63</f>
        <v>SD0A65</v>
      </c>
      <c r="C63" s="70">
        <f t="shared" si="4"/>
        <v>960.05</v>
      </c>
      <c r="D63" s="200">
        <f t="shared" si="5"/>
        <v>3221062</v>
      </c>
      <c r="E63" s="200">
        <f t="shared" si="0"/>
        <v>20761</v>
      </c>
      <c r="F63" s="200">
        <f t="shared" si="6"/>
        <v>0</v>
      </c>
      <c r="G63" s="200">
        <f t="shared" si="1"/>
        <v>383552</v>
      </c>
      <c r="H63" s="200">
        <f t="shared" si="2"/>
        <v>0</v>
      </c>
      <c r="I63" s="201">
        <f t="shared" si="3"/>
        <v>1917</v>
      </c>
      <c r="J63" s="136">
        <f t="shared" si="7"/>
        <v>3623458</v>
      </c>
      <c r="K63" s="3">
        <f>'t1'!N63</f>
        <v>1</v>
      </c>
      <c r="L63" s="224" t="s">
        <v>266</v>
      </c>
      <c r="AA63" s="70">
        <v>960.05</v>
      </c>
      <c r="AB63" s="68">
        <v>3221062</v>
      </c>
      <c r="AC63" s="68">
        <v>20761</v>
      </c>
      <c r="AD63" s="68"/>
      <c r="AE63" s="68">
        <v>383552</v>
      </c>
      <c r="AF63" s="68"/>
      <c r="AG63" s="69">
        <v>1917</v>
      </c>
      <c r="AH63" s="136">
        <f t="shared" si="8"/>
        <v>3623458</v>
      </c>
      <c r="AI63" s="3">
        <f>'t1'!AL63</f>
        <v>1</v>
      </c>
    </row>
    <row r="64" spans="1:35" ht="12" customHeight="1">
      <c r="A64" s="59" t="str">
        <f>'t1'!A64</f>
        <v>psicologi con altri incar. prof.li (rapp. non escl.)</v>
      </c>
      <c r="B64" s="78" t="str">
        <f>'t1'!B64</f>
        <v>SD0064</v>
      </c>
      <c r="C64" s="70">
        <f t="shared" si="4"/>
        <v>26</v>
      </c>
      <c r="D64" s="200">
        <f t="shared" si="5"/>
        <v>86622</v>
      </c>
      <c r="E64" s="200">
        <f t="shared" si="0"/>
        <v>0</v>
      </c>
      <c r="F64" s="200">
        <f t="shared" si="6"/>
        <v>0</v>
      </c>
      <c r="G64" s="200">
        <f t="shared" si="1"/>
        <v>7271</v>
      </c>
      <c r="H64" s="200">
        <f t="shared" si="2"/>
        <v>0</v>
      </c>
      <c r="I64" s="201">
        <f t="shared" si="3"/>
        <v>258</v>
      </c>
      <c r="J64" s="136">
        <f t="shared" si="7"/>
        <v>93635</v>
      </c>
      <c r="K64" s="3">
        <f>'t1'!N64</f>
        <v>1</v>
      </c>
      <c r="L64" s="224" t="s">
        <v>266</v>
      </c>
      <c r="AA64" s="70">
        <v>26</v>
      </c>
      <c r="AB64" s="68">
        <v>86622</v>
      </c>
      <c r="AC64" s="68"/>
      <c r="AD64" s="68"/>
      <c r="AE64" s="68">
        <v>7271</v>
      </c>
      <c r="AF64" s="68"/>
      <c r="AG64" s="69">
        <v>258</v>
      </c>
      <c r="AH64" s="136">
        <f t="shared" si="8"/>
        <v>93635</v>
      </c>
      <c r="AI64" s="3">
        <f>'t1'!AL64</f>
        <v>1</v>
      </c>
    </row>
    <row r="65" spans="1:35" ht="12" customHeight="1">
      <c r="A65" s="59" t="str">
        <f>'t1'!A65</f>
        <v>psicologi a t. determinato (art. 15-septies d.lgs. 502/92)</v>
      </c>
      <c r="B65" s="78" t="str">
        <f>'t1'!B65</f>
        <v>SD0604</v>
      </c>
      <c r="C65" s="70">
        <f t="shared" si="4"/>
        <v>12</v>
      </c>
      <c r="D65" s="200">
        <f t="shared" si="5"/>
        <v>39979</v>
      </c>
      <c r="E65" s="200">
        <f t="shared" si="0"/>
        <v>0</v>
      </c>
      <c r="F65" s="200">
        <f t="shared" si="6"/>
        <v>0</v>
      </c>
      <c r="G65" s="200">
        <f t="shared" si="1"/>
        <v>4764</v>
      </c>
      <c r="H65" s="200">
        <f t="shared" si="2"/>
        <v>0</v>
      </c>
      <c r="I65" s="201">
        <f t="shared" si="3"/>
        <v>0</v>
      </c>
      <c r="J65" s="136">
        <f t="shared" si="7"/>
        <v>44743</v>
      </c>
      <c r="K65" s="3">
        <f>'t1'!N65</f>
        <v>1</v>
      </c>
      <c r="L65" s="224" t="s">
        <v>266</v>
      </c>
      <c r="AA65" s="70">
        <v>12</v>
      </c>
      <c r="AB65" s="68">
        <v>39979</v>
      </c>
      <c r="AC65" s="68"/>
      <c r="AD65" s="68"/>
      <c r="AE65" s="68">
        <v>4764</v>
      </c>
      <c r="AF65" s="68"/>
      <c r="AG65" s="69"/>
      <c r="AH65" s="136">
        <f t="shared" si="8"/>
        <v>44743</v>
      </c>
      <c r="AI65" s="3">
        <f>'t1'!AL65</f>
        <v>1</v>
      </c>
    </row>
    <row r="66" spans="1:35" ht="12" customHeight="1">
      <c r="A66" s="59" t="str">
        <f>'t1'!A66</f>
        <v>dirigente delle professioni sanitarie (1)</v>
      </c>
      <c r="B66" s="78" t="str">
        <f>'t1'!B66</f>
        <v>SD0483</v>
      </c>
      <c r="C66" s="70">
        <f t="shared" si="4"/>
        <v>96</v>
      </c>
      <c r="D66" s="200">
        <f t="shared" si="5"/>
        <v>319834</v>
      </c>
      <c r="E66" s="200">
        <f t="shared" si="0"/>
        <v>5173</v>
      </c>
      <c r="F66" s="200">
        <f t="shared" si="6"/>
        <v>0</v>
      </c>
      <c r="G66" s="200">
        <f t="shared" si="1"/>
        <v>38388</v>
      </c>
      <c r="H66" s="200">
        <f t="shared" si="2"/>
        <v>0</v>
      </c>
      <c r="I66" s="201">
        <f t="shared" si="3"/>
        <v>0</v>
      </c>
      <c r="J66" s="136">
        <f t="shared" si="7"/>
        <v>363395</v>
      </c>
      <c r="K66" s="3">
        <f>'t1'!N66</f>
        <v>1</v>
      </c>
      <c r="L66" s="224" t="s">
        <v>266</v>
      </c>
      <c r="AA66" s="70">
        <v>96</v>
      </c>
      <c r="AB66" s="68">
        <v>319834</v>
      </c>
      <c r="AC66" s="68">
        <v>5173</v>
      </c>
      <c r="AD66" s="68"/>
      <c r="AE66" s="68">
        <v>38388</v>
      </c>
      <c r="AF66" s="68"/>
      <c r="AG66" s="69"/>
      <c r="AH66" s="136">
        <f t="shared" si="8"/>
        <v>363395</v>
      </c>
      <c r="AI66" s="3">
        <f>'t1'!AL66</f>
        <v>1</v>
      </c>
    </row>
    <row r="67" spans="1:35" ht="12" customHeight="1">
      <c r="A67" s="59" t="str">
        <f>'t1'!A67</f>
        <v>dir. prof. sanitarie a t. det.(art. 15-septies dlgs 502/92) (1)</v>
      </c>
      <c r="B67" s="78" t="str">
        <f>'t1'!B67</f>
        <v>SD048A</v>
      </c>
      <c r="C67" s="70">
        <f t="shared" si="4"/>
        <v>0</v>
      </c>
      <c r="D67" s="200">
        <f t="shared" si="5"/>
        <v>0</v>
      </c>
      <c r="E67" s="200">
        <f t="shared" si="0"/>
        <v>0</v>
      </c>
      <c r="F67" s="200">
        <f t="shared" si="6"/>
        <v>0</v>
      </c>
      <c r="G67" s="200">
        <f t="shared" si="1"/>
        <v>0</v>
      </c>
      <c r="H67" s="200">
        <f t="shared" si="2"/>
        <v>0</v>
      </c>
      <c r="I67" s="201">
        <f t="shared" si="3"/>
        <v>0</v>
      </c>
      <c r="J67" s="136">
        <f t="shared" si="7"/>
        <v>0</v>
      </c>
      <c r="K67" s="3">
        <f>'t1'!N67</f>
        <v>0</v>
      </c>
      <c r="L67" s="224" t="s">
        <v>266</v>
      </c>
      <c r="AA67" s="70"/>
      <c r="AB67" s="68"/>
      <c r="AC67" s="68"/>
      <c r="AD67" s="68"/>
      <c r="AE67" s="68"/>
      <c r="AF67" s="68"/>
      <c r="AG67" s="69"/>
      <c r="AH67" s="136">
        <f t="shared" si="8"/>
        <v>0</v>
      </c>
      <c r="AI67" s="3">
        <f>'t1'!AL67</f>
        <v>0</v>
      </c>
    </row>
    <row r="68" spans="1:35" ht="12" customHeight="1">
      <c r="A68" s="59" t="str">
        <f>'t1'!A68</f>
        <v>coll.re prof.le sanitario - pers. infer. esperto - ds</v>
      </c>
      <c r="B68" s="78" t="str">
        <f>'t1'!B68</f>
        <v>S18023</v>
      </c>
      <c r="C68" s="70">
        <f t="shared" si="4"/>
        <v>1876.39</v>
      </c>
      <c r="D68" s="200">
        <f t="shared" si="5"/>
        <v>3739769</v>
      </c>
      <c r="E68" s="200">
        <f t="shared" si="0"/>
        <v>57250</v>
      </c>
      <c r="F68" s="200">
        <f t="shared" si="6"/>
        <v>405070</v>
      </c>
      <c r="G68" s="200">
        <f t="shared" si="1"/>
        <v>407532</v>
      </c>
      <c r="H68" s="200">
        <f t="shared" si="2"/>
        <v>0</v>
      </c>
      <c r="I68" s="201">
        <f t="shared" si="3"/>
        <v>416</v>
      </c>
      <c r="J68" s="136">
        <f t="shared" si="7"/>
        <v>4609205</v>
      </c>
      <c r="K68" s="3">
        <f>'t1'!N68</f>
        <v>1</v>
      </c>
      <c r="L68" s="224" t="s">
        <v>263</v>
      </c>
      <c r="AA68" s="70">
        <v>1876.39</v>
      </c>
      <c r="AB68" s="68">
        <v>3739769</v>
      </c>
      <c r="AC68" s="68">
        <v>57250</v>
      </c>
      <c r="AD68" s="68">
        <v>405070</v>
      </c>
      <c r="AE68" s="68">
        <v>407532</v>
      </c>
      <c r="AF68" s="68"/>
      <c r="AG68" s="69">
        <v>416</v>
      </c>
      <c r="AH68" s="136">
        <f t="shared" si="8"/>
        <v>4609205</v>
      </c>
      <c r="AI68" s="3">
        <f>'t1'!AL68</f>
        <v>1</v>
      </c>
    </row>
    <row r="69" spans="1:35" ht="12" customHeight="1">
      <c r="A69" s="59" t="str">
        <f>'t1'!A69</f>
        <v>coll.re prof.le sanitario - pers. infer. - d</v>
      </c>
      <c r="B69" s="78" t="str">
        <f>'t1'!B69</f>
        <v>S16020</v>
      </c>
      <c r="C69" s="70">
        <f t="shared" si="4"/>
        <v>35935.97</v>
      </c>
      <c r="D69" s="200">
        <f t="shared" si="5"/>
        <v>66317641</v>
      </c>
      <c r="E69" s="200">
        <f t="shared" si="0"/>
        <v>274396</v>
      </c>
      <c r="F69" s="200">
        <f t="shared" si="6"/>
        <v>5521412</v>
      </c>
      <c r="G69" s="200">
        <f t="shared" si="1"/>
        <v>6058639</v>
      </c>
      <c r="H69" s="200">
        <f t="shared" si="2"/>
        <v>0</v>
      </c>
      <c r="I69" s="201">
        <f t="shared" si="3"/>
        <v>12448</v>
      </c>
      <c r="J69" s="136">
        <f t="shared" si="7"/>
        <v>78159640</v>
      </c>
      <c r="K69" s="3">
        <f>'t1'!N69</f>
        <v>1</v>
      </c>
      <c r="L69" s="224" t="s">
        <v>263</v>
      </c>
      <c r="AA69" s="70">
        <v>35935.97</v>
      </c>
      <c r="AB69" s="68">
        <v>66317641</v>
      </c>
      <c r="AC69" s="68">
        <v>274396</v>
      </c>
      <c r="AD69" s="68">
        <v>5521412</v>
      </c>
      <c r="AE69" s="68">
        <v>6058639</v>
      </c>
      <c r="AF69" s="68"/>
      <c r="AG69" s="69">
        <v>12448</v>
      </c>
      <c r="AH69" s="136">
        <f t="shared" si="8"/>
        <v>78159640</v>
      </c>
      <c r="AI69" s="3">
        <f>'t1'!AL69</f>
        <v>1</v>
      </c>
    </row>
    <row r="70" spans="1:35" ht="12" customHeight="1">
      <c r="A70" s="59" t="str">
        <f>'t1'!A70</f>
        <v>oper.re prof.le sanitario pers. inferm. - c</v>
      </c>
      <c r="B70" s="78" t="str">
        <f>'t1'!B70</f>
        <v>S14056</v>
      </c>
      <c r="C70" s="70">
        <f t="shared" si="4"/>
        <v>12</v>
      </c>
      <c r="D70" s="200">
        <f t="shared" si="5"/>
        <v>20348</v>
      </c>
      <c r="E70" s="200">
        <f aca="true" t="shared" si="9" ref="E70:F133">ROUND(AC70,0)</f>
        <v>0</v>
      </c>
      <c r="F70" s="200">
        <f t="shared" si="6"/>
        <v>2101</v>
      </c>
      <c r="G70" s="200">
        <f aca="true" t="shared" si="10" ref="G70:G133">ROUND(AE70,0)</f>
        <v>1885</v>
      </c>
      <c r="H70" s="200">
        <f aca="true" t="shared" si="11" ref="H70:H133">ROUND(AF70,0)</f>
        <v>0</v>
      </c>
      <c r="I70" s="201">
        <f aca="true" t="shared" si="12" ref="I70:I133">ROUND(AG70,0)</f>
        <v>0</v>
      </c>
      <c r="J70" s="136">
        <f t="shared" si="7"/>
        <v>24334</v>
      </c>
      <c r="K70" s="3">
        <f>'t1'!N70</f>
        <v>1</v>
      </c>
      <c r="L70" s="224" t="s">
        <v>263</v>
      </c>
      <c r="AA70" s="70">
        <v>12</v>
      </c>
      <c r="AB70" s="68">
        <v>20348</v>
      </c>
      <c r="AC70" s="68"/>
      <c r="AD70" s="68">
        <v>2101</v>
      </c>
      <c r="AE70" s="68">
        <v>1885</v>
      </c>
      <c r="AF70" s="68"/>
      <c r="AG70" s="69"/>
      <c r="AH70" s="136">
        <f t="shared" si="8"/>
        <v>24334</v>
      </c>
      <c r="AI70" s="3">
        <f>'t1'!AL70</f>
        <v>1</v>
      </c>
    </row>
    <row r="71" spans="1:35" ht="12" customHeight="1">
      <c r="A71" s="59" t="str">
        <f>'t1'!A71</f>
        <v>oper.re prof.le di II cat.pers. inferm.  esperto-c  (2)</v>
      </c>
      <c r="B71" s="78" t="str">
        <f>'t1'!B71</f>
        <v>S14E52</v>
      </c>
      <c r="C71" s="70">
        <f aca="true" t="shared" si="13" ref="C71:C134">ROUND(AA71,2)</f>
        <v>10.49</v>
      </c>
      <c r="D71" s="200">
        <f aca="true" t="shared" si="14" ref="D71:D134">ROUND(AB71,0)</f>
        <v>17786</v>
      </c>
      <c r="E71" s="200">
        <f t="shared" si="9"/>
        <v>744</v>
      </c>
      <c r="F71" s="200">
        <f t="shared" si="9"/>
        <v>1837</v>
      </c>
      <c r="G71" s="200">
        <f t="shared" si="10"/>
        <v>1738</v>
      </c>
      <c r="H71" s="200">
        <f t="shared" si="11"/>
        <v>0</v>
      </c>
      <c r="I71" s="201">
        <f t="shared" si="12"/>
        <v>0</v>
      </c>
      <c r="J71" s="136">
        <f aca="true" t="shared" si="15" ref="J71:J134">(D71+E71+F71+G71+H71)-I71</f>
        <v>22105</v>
      </c>
      <c r="K71" s="3">
        <f>'t1'!N71</f>
        <v>0</v>
      </c>
      <c r="L71" s="224" t="s">
        <v>263</v>
      </c>
      <c r="AA71" s="70">
        <v>10.49</v>
      </c>
      <c r="AB71" s="68">
        <v>17786</v>
      </c>
      <c r="AC71" s="68">
        <v>744</v>
      </c>
      <c r="AD71" s="68">
        <v>1837</v>
      </c>
      <c r="AE71" s="68">
        <v>1738</v>
      </c>
      <c r="AF71" s="68"/>
      <c r="AG71" s="69"/>
      <c r="AH71" s="136">
        <f aca="true" t="shared" si="16" ref="AH71:AH134">(AB71+AC71+AD71+AE71+AF71)-AG71</f>
        <v>22105</v>
      </c>
      <c r="AI71" s="3">
        <f>'t1'!AL71</f>
        <v>0</v>
      </c>
    </row>
    <row r="72" spans="1:35" ht="12" customHeight="1">
      <c r="A72" s="59" t="str">
        <f>'t1'!A72</f>
        <v>oper.re prof.le di II cat.pers. inferm. bs</v>
      </c>
      <c r="B72" s="78" t="str">
        <f>'t1'!B72</f>
        <v>S13052</v>
      </c>
      <c r="C72" s="70">
        <f t="shared" si="13"/>
        <v>10.9</v>
      </c>
      <c r="D72" s="200">
        <f t="shared" si="14"/>
        <v>16708</v>
      </c>
      <c r="E72" s="200">
        <f t="shared" si="9"/>
        <v>0</v>
      </c>
      <c r="F72" s="200">
        <f t="shared" si="9"/>
        <v>522</v>
      </c>
      <c r="G72" s="200">
        <f t="shared" si="10"/>
        <v>1460</v>
      </c>
      <c r="H72" s="200">
        <f t="shared" si="11"/>
        <v>0</v>
      </c>
      <c r="I72" s="201">
        <f t="shared" si="12"/>
        <v>0</v>
      </c>
      <c r="J72" s="136">
        <f t="shared" si="15"/>
        <v>18690</v>
      </c>
      <c r="K72" s="3">
        <f>'t1'!N72</f>
        <v>1</v>
      </c>
      <c r="L72" s="224" t="s">
        <v>263</v>
      </c>
      <c r="AA72" s="70">
        <v>10.9</v>
      </c>
      <c r="AB72" s="68">
        <v>16708</v>
      </c>
      <c r="AC72" s="68"/>
      <c r="AD72" s="68">
        <v>522</v>
      </c>
      <c r="AE72" s="68">
        <v>1460</v>
      </c>
      <c r="AF72" s="68"/>
      <c r="AG72" s="69"/>
      <c r="AH72" s="136">
        <f t="shared" si="16"/>
        <v>18690</v>
      </c>
      <c r="AI72" s="3">
        <f>'t1'!AL72</f>
        <v>1</v>
      </c>
    </row>
    <row r="73" spans="1:35" ht="12" customHeight="1">
      <c r="A73" s="59" t="str">
        <f>'t1'!A73</f>
        <v>coll.re prof.le sanitario - pers. tec. esperto - ds</v>
      </c>
      <c r="B73" s="78" t="str">
        <f>'t1'!B73</f>
        <v>S18920</v>
      </c>
      <c r="C73" s="70">
        <f t="shared" si="13"/>
        <v>124</v>
      </c>
      <c r="D73" s="200">
        <f t="shared" si="14"/>
        <v>246209</v>
      </c>
      <c r="E73" s="200">
        <f t="shared" si="9"/>
        <v>3674</v>
      </c>
      <c r="F73" s="200">
        <f t="shared" si="9"/>
        <v>31245</v>
      </c>
      <c r="G73" s="200">
        <f t="shared" si="10"/>
        <v>26611</v>
      </c>
      <c r="H73" s="200">
        <f t="shared" si="11"/>
        <v>0</v>
      </c>
      <c r="I73" s="201">
        <f t="shared" si="12"/>
        <v>0</v>
      </c>
      <c r="J73" s="136">
        <f t="shared" si="15"/>
        <v>307739</v>
      </c>
      <c r="K73" s="3">
        <f>'t1'!N73</f>
        <v>1</v>
      </c>
      <c r="L73" s="224" t="s">
        <v>263</v>
      </c>
      <c r="AA73" s="70">
        <v>124</v>
      </c>
      <c r="AB73" s="68">
        <v>246209</v>
      </c>
      <c r="AC73" s="68">
        <v>3674</v>
      </c>
      <c r="AD73" s="68">
        <v>31245</v>
      </c>
      <c r="AE73" s="68">
        <v>26611</v>
      </c>
      <c r="AF73" s="68"/>
      <c r="AG73" s="69"/>
      <c r="AH73" s="136">
        <f t="shared" si="16"/>
        <v>307739</v>
      </c>
      <c r="AI73" s="3">
        <f>'t1'!AL73</f>
        <v>1</v>
      </c>
    </row>
    <row r="74" spans="1:35" ht="12" customHeight="1">
      <c r="A74" s="59" t="str">
        <f>'t1'!A74</f>
        <v>coll.re prof.le sanitario - pers. tec.- d</v>
      </c>
      <c r="B74" s="78" t="str">
        <f>'t1'!B74</f>
        <v>S16021</v>
      </c>
      <c r="C74" s="70">
        <f t="shared" si="13"/>
        <v>5366.92</v>
      </c>
      <c r="D74" s="200">
        <f t="shared" si="14"/>
        <v>9889397</v>
      </c>
      <c r="E74" s="200">
        <f t="shared" si="9"/>
        <v>39423</v>
      </c>
      <c r="F74" s="200">
        <f t="shared" si="9"/>
        <v>738203</v>
      </c>
      <c r="G74" s="200">
        <f t="shared" si="10"/>
        <v>897525</v>
      </c>
      <c r="H74" s="200">
        <f t="shared" si="11"/>
        <v>0</v>
      </c>
      <c r="I74" s="201">
        <f t="shared" si="12"/>
        <v>1519</v>
      </c>
      <c r="J74" s="136">
        <f t="shared" si="15"/>
        <v>11563029</v>
      </c>
      <c r="K74" s="3">
        <f>'t1'!N74</f>
        <v>1</v>
      </c>
      <c r="L74" s="224" t="s">
        <v>263</v>
      </c>
      <c r="AA74" s="70">
        <v>5366.92</v>
      </c>
      <c r="AB74" s="68">
        <v>9889397</v>
      </c>
      <c r="AC74" s="68">
        <v>39423</v>
      </c>
      <c r="AD74" s="68">
        <v>738203</v>
      </c>
      <c r="AE74" s="68">
        <v>897525</v>
      </c>
      <c r="AF74" s="68"/>
      <c r="AG74" s="69">
        <v>1519</v>
      </c>
      <c r="AH74" s="136">
        <f t="shared" si="16"/>
        <v>11563029</v>
      </c>
      <c r="AI74" s="3">
        <f>'t1'!AL74</f>
        <v>1</v>
      </c>
    </row>
    <row r="75" spans="1:35" ht="12" customHeight="1">
      <c r="A75" s="59" t="str">
        <f>'t1'!A75</f>
        <v>oper.re prof.le sanitario - pers. tec.- c</v>
      </c>
      <c r="B75" s="78" t="str">
        <f>'t1'!B75</f>
        <v>S14054</v>
      </c>
      <c r="C75" s="70">
        <f t="shared" si="13"/>
        <v>0</v>
      </c>
      <c r="D75" s="200">
        <f t="shared" si="14"/>
        <v>0</v>
      </c>
      <c r="E75" s="200">
        <f t="shared" si="9"/>
        <v>0</v>
      </c>
      <c r="F75" s="200">
        <f t="shared" si="9"/>
        <v>0</v>
      </c>
      <c r="G75" s="200">
        <f t="shared" si="10"/>
        <v>0</v>
      </c>
      <c r="H75" s="200">
        <f t="shared" si="11"/>
        <v>0</v>
      </c>
      <c r="I75" s="201">
        <f t="shared" si="12"/>
        <v>0</v>
      </c>
      <c r="J75" s="136">
        <f t="shared" si="15"/>
        <v>0</v>
      </c>
      <c r="K75" s="3">
        <f>'t1'!N75</f>
        <v>0</v>
      </c>
      <c r="L75" s="224" t="s">
        <v>263</v>
      </c>
      <c r="AA75" s="70"/>
      <c r="AB75" s="68"/>
      <c r="AC75" s="68"/>
      <c r="AD75" s="68"/>
      <c r="AE75" s="68"/>
      <c r="AF75" s="68"/>
      <c r="AG75" s="69"/>
      <c r="AH75" s="136">
        <f t="shared" si="16"/>
        <v>0</v>
      </c>
      <c r="AI75" s="3">
        <f>'t1'!AL75</f>
        <v>0</v>
      </c>
    </row>
    <row r="76" spans="1:35" ht="12" customHeight="1">
      <c r="A76" s="59" t="str">
        <f>'t1'!A76</f>
        <v>coll.re prof.le sanitario - tecn. della prev. esperto - ds</v>
      </c>
      <c r="B76" s="78" t="str">
        <f>'t1'!B76</f>
        <v>S18921</v>
      </c>
      <c r="C76" s="70">
        <f t="shared" si="13"/>
        <v>547.27</v>
      </c>
      <c r="D76" s="200">
        <f t="shared" si="14"/>
        <v>1086631</v>
      </c>
      <c r="E76" s="200">
        <f t="shared" si="9"/>
        <v>11805</v>
      </c>
      <c r="F76" s="200">
        <f t="shared" si="9"/>
        <v>138211</v>
      </c>
      <c r="G76" s="200">
        <f t="shared" si="10"/>
        <v>116328</v>
      </c>
      <c r="H76" s="200">
        <f t="shared" si="11"/>
        <v>0</v>
      </c>
      <c r="I76" s="201">
        <f t="shared" si="12"/>
        <v>0</v>
      </c>
      <c r="J76" s="136">
        <f t="shared" si="15"/>
        <v>1352975</v>
      </c>
      <c r="K76" s="3">
        <f>'t1'!N76</f>
        <v>1</v>
      </c>
      <c r="L76" s="224" t="s">
        <v>263</v>
      </c>
      <c r="AA76" s="70">
        <v>547.27</v>
      </c>
      <c r="AB76" s="68">
        <v>1086631</v>
      </c>
      <c r="AC76" s="68">
        <v>11805</v>
      </c>
      <c r="AD76" s="68">
        <v>138211</v>
      </c>
      <c r="AE76" s="68">
        <v>116328</v>
      </c>
      <c r="AF76" s="68"/>
      <c r="AG76" s="69"/>
      <c r="AH76" s="136">
        <f t="shared" si="16"/>
        <v>1352975</v>
      </c>
      <c r="AI76" s="3">
        <f>'t1'!AL76</f>
        <v>1</v>
      </c>
    </row>
    <row r="77" spans="1:35" ht="12" customHeight="1">
      <c r="A77" s="59" t="str">
        <f>'t1'!A77</f>
        <v>coll.re prof.le sanitario - tecn. della prev. - d</v>
      </c>
      <c r="B77" s="78" t="str">
        <f>'t1'!B77</f>
        <v>S16022</v>
      </c>
      <c r="C77" s="70">
        <f t="shared" si="13"/>
        <v>1972.14</v>
      </c>
      <c r="D77" s="200">
        <f t="shared" si="14"/>
        <v>3646759</v>
      </c>
      <c r="E77" s="200">
        <f t="shared" si="9"/>
        <v>23445</v>
      </c>
      <c r="F77" s="200">
        <f t="shared" si="9"/>
        <v>449690</v>
      </c>
      <c r="G77" s="200">
        <f t="shared" si="10"/>
        <v>347070</v>
      </c>
      <c r="H77" s="200">
        <f t="shared" si="11"/>
        <v>0</v>
      </c>
      <c r="I77" s="201">
        <f t="shared" si="12"/>
        <v>408</v>
      </c>
      <c r="J77" s="136">
        <f t="shared" si="15"/>
        <v>4466556</v>
      </c>
      <c r="K77" s="3">
        <f>'t1'!N77</f>
        <v>1</v>
      </c>
      <c r="L77" s="224" t="s">
        <v>263</v>
      </c>
      <c r="AA77" s="70">
        <v>1972.14</v>
      </c>
      <c r="AB77" s="68">
        <v>3646759</v>
      </c>
      <c r="AC77" s="68">
        <v>23445</v>
      </c>
      <c r="AD77" s="68">
        <v>449690</v>
      </c>
      <c r="AE77" s="68">
        <v>347070</v>
      </c>
      <c r="AF77" s="68"/>
      <c r="AG77" s="69">
        <v>408</v>
      </c>
      <c r="AH77" s="136">
        <f t="shared" si="16"/>
        <v>4466556</v>
      </c>
      <c r="AI77" s="3">
        <f>'t1'!AL77</f>
        <v>1</v>
      </c>
    </row>
    <row r="78" spans="1:35" ht="12" customHeight="1">
      <c r="A78" s="59" t="str">
        <f>'t1'!A78</f>
        <v>oper.re prof.le sanitario - tecn. della prev. - c</v>
      </c>
      <c r="B78" s="78" t="str">
        <f>'t1'!B78</f>
        <v>S14055</v>
      </c>
      <c r="C78" s="70">
        <f t="shared" si="13"/>
        <v>0</v>
      </c>
      <c r="D78" s="200">
        <f t="shared" si="14"/>
        <v>0</v>
      </c>
      <c r="E78" s="200">
        <f t="shared" si="9"/>
        <v>0</v>
      </c>
      <c r="F78" s="200">
        <f t="shared" si="9"/>
        <v>0</v>
      </c>
      <c r="G78" s="200">
        <f t="shared" si="10"/>
        <v>0</v>
      </c>
      <c r="H78" s="200">
        <f t="shared" si="11"/>
        <v>0</v>
      </c>
      <c r="I78" s="201">
        <f t="shared" si="12"/>
        <v>0</v>
      </c>
      <c r="J78" s="136">
        <f t="shared" si="15"/>
        <v>0</v>
      </c>
      <c r="K78" s="3">
        <f>'t1'!N78</f>
        <v>0</v>
      </c>
      <c r="L78" s="224" t="s">
        <v>263</v>
      </c>
      <c r="AA78" s="70"/>
      <c r="AB78" s="68"/>
      <c r="AC78" s="68"/>
      <c r="AD78" s="68"/>
      <c r="AE78" s="68"/>
      <c r="AF78" s="68"/>
      <c r="AG78" s="69"/>
      <c r="AH78" s="136">
        <f t="shared" si="16"/>
        <v>0</v>
      </c>
      <c r="AI78" s="3">
        <f>'t1'!AL78</f>
        <v>0</v>
      </c>
    </row>
    <row r="79" spans="1:35" ht="12" customHeight="1">
      <c r="A79" s="59" t="str">
        <f>'t1'!A79</f>
        <v>coll.re prof.le sanitario - pers. della riabil. esperto - ds</v>
      </c>
      <c r="B79" s="78" t="str">
        <f>'t1'!B79</f>
        <v>S18922</v>
      </c>
      <c r="C79" s="70">
        <f t="shared" si="13"/>
        <v>381.17</v>
      </c>
      <c r="D79" s="200">
        <f t="shared" si="14"/>
        <v>756836</v>
      </c>
      <c r="E79" s="200">
        <f t="shared" si="9"/>
        <v>7851</v>
      </c>
      <c r="F79" s="200">
        <f t="shared" si="9"/>
        <v>65567</v>
      </c>
      <c r="G79" s="200">
        <f t="shared" si="10"/>
        <v>80840</v>
      </c>
      <c r="H79" s="200">
        <f t="shared" si="11"/>
        <v>0</v>
      </c>
      <c r="I79" s="201">
        <f t="shared" si="12"/>
        <v>2509</v>
      </c>
      <c r="J79" s="136">
        <f t="shared" si="15"/>
        <v>908585</v>
      </c>
      <c r="K79" s="3">
        <f>'t1'!N79</f>
        <v>1</v>
      </c>
      <c r="L79" s="224" t="s">
        <v>263</v>
      </c>
      <c r="AA79" s="70">
        <v>381.17</v>
      </c>
      <c r="AB79" s="68">
        <v>756836</v>
      </c>
      <c r="AC79" s="68">
        <v>7851</v>
      </c>
      <c r="AD79" s="68">
        <v>65567</v>
      </c>
      <c r="AE79" s="68">
        <v>80840</v>
      </c>
      <c r="AF79" s="68"/>
      <c r="AG79" s="69">
        <v>2509</v>
      </c>
      <c r="AH79" s="136">
        <f t="shared" si="16"/>
        <v>908585</v>
      </c>
      <c r="AI79" s="3">
        <f>'t1'!AL79</f>
        <v>1</v>
      </c>
    </row>
    <row r="80" spans="1:35" ht="12" customHeight="1">
      <c r="A80" s="59" t="str">
        <f>'t1'!A80</f>
        <v>coll.re prof.le sanitario - pers. della riabil. - d</v>
      </c>
      <c r="B80" s="78" t="str">
        <f>'t1'!B80</f>
        <v>S16019</v>
      </c>
      <c r="C80" s="70">
        <f t="shared" si="13"/>
        <v>3664.77</v>
      </c>
      <c r="D80" s="200">
        <f t="shared" si="14"/>
        <v>6768108</v>
      </c>
      <c r="E80" s="200">
        <f t="shared" si="9"/>
        <v>21513</v>
      </c>
      <c r="F80" s="200">
        <f t="shared" si="9"/>
        <v>568779</v>
      </c>
      <c r="G80" s="200">
        <f t="shared" si="10"/>
        <v>618724</v>
      </c>
      <c r="H80" s="200">
        <f t="shared" si="11"/>
        <v>0</v>
      </c>
      <c r="I80" s="201">
        <f t="shared" si="12"/>
        <v>1332</v>
      </c>
      <c r="J80" s="136">
        <f t="shared" si="15"/>
        <v>7975792</v>
      </c>
      <c r="K80" s="3">
        <f>'t1'!N80</f>
        <v>1</v>
      </c>
      <c r="L80" s="224" t="s">
        <v>263</v>
      </c>
      <c r="AA80" s="70">
        <v>3664.77</v>
      </c>
      <c r="AB80" s="68">
        <v>6768108</v>
      </c>
      <c r="AC80" s="68">
        <v>21513</v>
      </c>
      <c r="AD80" s="68">
        <v>568779</v>
      </c>
      <c r="AE80" s="68">
        <v>618724</v>
      </c>
      <c r="AF80" s="68"/>
      <c r="AG80" s="69">
        <v>1332</v>
      </c>
      <c r="AH80" s="136">
        <f t="shared" si="16"/>
        <v>7975792</v>
      </c>
      <c r="AI80" s="3">
        <f>'t1'!AL80</f>
        <v>1</v>
      </c>
    </row>
    <row r="81" spans="1:35" ht="12" customHeight="1">
      <c r="A81" s="59" t="str">
        <f>'t1'!A81</f>
        <v>oper.re prof.le sanitario - pers. della riabil. - c</v>
      </c>
      <c r="B81" s="78" t="str">
        <f>'t1'!B81</f>
        <v>S14053</v>
      </c>
      <c r="C81" s="70">
        <f t="shared" si="13"/>
        <v>0</v>
      </c>
      <c r="D81" s="200">
        <f t="shared" si="14"/>
        <v>0</v>
      </c>
      <c r="E81" s="200">
        <f t="shared" si="9"/>
        <v>0</v>
      </c>
      <c r="F81" s="200">
        <f t="shared" si="9"/>
        <v>0</v>
      </c>
      <c r="G81" s="200">
        <f t="shared" si="10"/>
        <v>0</v>
      </c>
      <c r="H81" s="200">
        <f t="shared" si="11"/>
        <v>0</v>
      </c>
      <c r="I81" s="201">
        <f t="shared" si="12"/>
        <v>0</v>
      </c>
      <c r="J81" s="136">
        <f t="shared" si="15"/>
        <v>0</v>
      </c>
      <c r="K81" s="3">
        <f>'t1'!N81</f>
        <v>0</v>
      </c>
      <c r="L81" s="224" t="s">
        <v>263</v>
      </c>
      <c r="AA81" s="70"/>
      <c r="AB81" s="68"/>
      <c r="AC81" s="68"/>
      <c r="AD81" s="68"/>
      <c r="AE81" s="68"/>
      <c r="AF81" s="68"/>
      <c r="AG81" s="69"/>
      <c r="AH81" s="136">
        <f t="shared" si="16"/>
        <v>0</v>
      </c>
      <c r="AI81" s="3">
        <f>'t1'!AL81</f>
        <v>0</v>
      </c>
    </row>
    <row r="82" spans="1:35" ht="12" customHeight="1">
      <c r="A82" s="59" t="str">
        <f>'t1'!A82</f>
        <v>oper.re prof.le di II cat. con funz. di riabil. esperto- c (2)</v>
      </c>
      <c r="B82" s="78" t="str">
        <f>'t1'!B82</f>
        <v>S14E51</v>
      </c>
      <c r="C82" s="70">
        <f t="shared" si="13"/>
        <v>0</v>
      </c>
      <c r="D82" s="200">
        <f t="shared" si="14"/>
        <v>0</v>
      </c>
      <c r="E82" s="200">
        <f t="shared" si="9"/>
        <v>0</v>
      </c>
      <c r="F82" s="200">
        <f t="shared" si="9"/>
        <v>0</v>
      </c>
      <c r="G82" s="200">
        <f t="shared" si="10"/>
        <v>0</v>
      </c>
      <c r="H82" s="200">
        <f t="shared" si="11"/>
        <v>0</v>
      </c>
      <c r="I82" s="201">
        <f t="shared" si="12"/>
        <v>0</v>
      </c>
      <c r="J82" s="136">
        <f t="shared" si="15"/>
        <v>0</v>
      </c>
      <c r="K82" s="3">
        <f>'t1'!N82</f>
        <v>0</v>
      </c>
      <c r="L82" s="224" t="s">
        <v>263</v>
      </c>
      <c r="AA82" s="70"/>
      <c r="AB82" s="68"/>
      <c r="AC82" s="68"/>
      <c r="AD82" s="68"/>
      <c r="AE82" s="68"/>
      <c r="AF82" s="68"/>
      <c r="AG82" s="69"/>
      <c r="AH82" s="136">
        <f t="shared" si="16"/>
        <v>0</v>
      </c>
      <c r="AI82" s="3">
        <f>'t1'!AL82</f>
        <v>0</v>
      </c>
    </row>
    <row r="83" spans="1:35" ht="12" customHeight="1">
      <c r="A83" s="59" t="str">
        <f>'t1'!A83</f>
        <v>oper.re prof.le di II cat. con funz. di riabil. - bs</v>
      </c>
      <c r="B83" s="78" t="str">
        <f>'t1'!B83</f>
        <v>S13051</v>
      </c>
      <c r="C83" s="70">
        <f t="shared" si="13"/>
        <v>0</v>
      </c>
      <c r="D83" s="200">
        <f t="shared" si="14"/>
        <v>0</v>
      </c>
      <c r="E83" s="200">
        <f t="shared" si="9"/>
        <v>0</v>
      </c>
      <c r="F83" s="200">
        <f t="shared" si="9"/>
        <v>0</v>
      </c>
      <c r="G83" s="200">
        <f t="shared" si="10"/>
        <v>0</v>
      </c>
      <c r="H83" s="200">
        <f t="shared" si="11"/>
        <v>0</v>
      </c>
      <c r="I83" s="201">
        <f t="shared" si="12"/>
        <v>0</v>
      </c>
      <c r="J83" s="136">
        <f t="shared" si="15"/>
        <v>0</v>
      </c>
      <c r="K83" s="3">
        <f>'t1'!N83</f>
        <v>0</v>
      </c>
      <c r="L83" s="224" t="s">
        <v>263</v>
      </c>
      <c r="AA83" s="70"/>
      <c r="AB83" s="68"/>
      <c r="AC83" s="68"/>
      <c r="AD83" s="68"/>
      <c r="AE83" s="68"/>
      <c r="AF83" s="68"/>
      <c r="AG83" s="69"/>
      <c r="AH83" s="136">
        <f t="shared" si="16"/>
        <v>0</v>
      </c>
      <c r="AI83" s="3">
        <f>'t1'!AL83</f>
        <v>0</v>
      </c>
    </row>
    <row r="84" spans="1:35" ht="12" customHeight="1">
      <c r="A84" s="59" t="str">
        <f>'t1'!A84</f>
        <v>profilo atipico ruolo sanitario</v>
      </c>
      <c r="B84" s="78" t="str">
        <f>'t1'!B84</f>
        <v>S00062</v>
      </c>
      <c r="C84" s="70">
        <f t="shared" si="13"/>
        <v>0</v>
      </c>
      <c r="D84" s="200">
        <f t="shared" si="14"/>
        <v>0</v>
      </c>
      <c r="E84" s="200">
        <f t="shared" si="9"/>
        <v>0</v>
      </c>
      <c r="F84" s="200">
        <f t="shared" si="9"/>
        <v>0</v>
      </c>
      <c r="G84" s="200">
        <f t="shared" si="10"/>
        <v>0</v>
      </c>
      <c r="H84" s="200">
        <f t="shared" si="11"/>
        <v>0</v>
      </c>
      <c r="I84" s="201">
        <f t="shared" si="12"/>
        <v>0</v>
      </c>
      <c r="J84" s="136">
        <f t="shared" si="15"/>
        <v>0</v>
      </c>
      <c r="K84" s="3">
        <f>'t1'!N84</f>
        <v>0</v>
      </c>
      <c r="L84" s="224" t="s">
        <v>263</v>
      </c>
      <c r="AA84" s="70"/>
      <c r="AB84" s="68"/>
      <c r="AC84" s="68"/>
      <c r="AD84" s="68"/>
      <c r="AE84" s="68"/>
      <c r="AF84" s="68"/>
      <c r="AG84" s="69"/>
      <c r="AH84" s="136">
        <f t="shared" si="16"/>
        <v>0</v>
      </c>
      <c r="AI84" s="3">
        <f>'t1'!AL84</f>
        <v>0</v>
      </c>
    </row>
    <row r="85" spans="1:35" ht="12" customHeight="1">
      <c r="A85" s="59" t="str">
        <f>'t1'!A85</f>
        <v>avvocato dirig. con incarico di struttura complessa</v>
      </c>
      <c r="B85" s="78" t="str">
        <f>'t1'!B85</f>
        <v>PD0010</v>
      </c>
      <c r="C85" s="70">
        <f t="shared" si="13"/>
        <v>0</v>
      </c>
      <c r="D85" s="200">
        <f t="shared" si="14"/>
        <v>0</v>
      </c>
      <c r="E85" s="200">
        <f t="shared" si="9"/>
        <v>0</v>
      </c>
      <c r="F85" s="200">
        <f t="shared" si="9"/>
        <v>0</v>
      </c>
      <c r="G85" s="200">
        <f t="shared" si="10"/>
        <v>0</v>
      </c>
      <c r="H85" s="200">
        <f t="shared" si="11"/>
        <v>0</v>
      </c>
      <c r="I85" s="201">
        <f t="shared" si="12"/>
        <v>0</v>
      </c>
      <c r="J85" s="136">
        <f t="shared" si="15"/>
        <v>0</v>
      </c>
      <c r="K85" s="3">
        <f>'t1'!N85</f>
        <v>0</v>
      </c>
      <c r="L85" s="224" t="s">
        <v>266</v>
      </c>
      <c r="AA85" s="70"/>
      <c r="AB85" s="68"/>
      <c r="AC85" s="68"/>
      <c r="AD85" s="68"/>
      <c r="AE85" s="68"/>
      <c r="AF85" s="68"/>
      <c r="AG85" s="69"/>
      <c r="AH85" s="136">
        <f t="shared" si="16"/>
        <v>0</v>
      </c>
      <c r="AI85" s="3">
        <f>'t1'!AL85</f>
        <v>0</v>
      </c>
    </row>
    <row r="86" spans="1:35" ht="12" customHeight="1">
      <c r="A86" s="59" t="str">
        <f>'t1'!A86</f>
        <v>avvocato dirig. con incarico di struttura semplice</v>
      </c>
      <c r="B86" s="78" t="str">
        <f>'t1'!B86</f>
        <v>PD0S09</v>
      </c>
      <c r="C86" s="70">
        <f t="shared" si="13"/>
        <v>11.82</v>
      </c>
      <c r="D86" s="200">
        <f t="shared" si="14"/>
        <v>39979</v>
      </c>
      <c r="E86" s="200">
        <f t="shared" si="9"/>
        <v>0</v>
      </c>
      <c r="F86" s="200">
        <f t="shared" si="9"/>
        <v>0</v>
      </c>
      <c r="G86" s="200">
        <f t="shared" si="10"/>
        <v>6548</v>
      </c>
      <c r="H86" s="200">
        <f t="shared" si="11"/>
        <v>0</v>
      </c>
      <c r="I86" s="201">
        <f t="shared" si="12"/>
        <v>0</v>
      </c>
      <c r="J86" s="136">
        <f t="shared" si="15"/>
        <v>46527</v>
      </c>
      <c r="K86" s="3">
        <f>'t1'!N86</f>
        <v>1</v>
      </c>
      <c r="L86" s="224" t="s">
        <v>266</v>
      </c>
      <c r="AA86" s="70">
        <v>11.82</v>
      </c>
      <c r="AB86" s="68">
        <v>39979</v>
      </c>
      <c r="AC86" s="68"/>
      <c r="AD86" s="68"/>
      <c r="AE86" s="68">
        <v>6548</v>
      </c>
      <c r="AF86" s="68"/>
      <c r="AG86" s="69"/>
      <c r="AH86" s="136">
        <f t="shared" si="16"/>
        <v>46527</v>
      </c>
      <c r="AI86" s="3">
        <f>'t1'!AL86</f>
        <v>1</v>
      </c>
    </row>
    <row r="87" spans="1:35" ht="12" customHeight="1">
      <c r="A87" s="59" t="str">
        <f>'t1'!A87</f>
        <v>avvocato dirig. con altri incar.prof.li</v>
      </c>
      <c r="B87" s="78" t="str">
        <f>'t1'!B87</f>
        <v>PD0A09</v>
      </c>
      <c r="C87" s="70">
        <f t="shared" si="13"/>
        <v>6.08</v>
      </c>
      <c r="D87" s="200">
        <f t="shared" si="14"/>
        <v>19990</v>
      </c>
      <c r="E87" s="200">
        <f t="shared" si="9"/>
        <v>0</v>
      </c>
      <c r="F87" s="200">
        <f t="shared" si="9"/>
        <v>0</v>
      </c>
      <c r="G87" s="200">
        <f t="shared" si="10"/>
        <v>0</v>
      </c>
      <c r="H87" s="200">
        <f t="shared" si="11"/>
        <v>0</v>
      </c>
      <c r="I87" s="201">
        <f t="shared" si="12"/>
        <v>0</v>
      </c>
      <c r="J87" s="136">
        <f t="shared" si="15"/>
        <v>19990</v>
      </c>
      <c r="K87" s="3">
        <f>'t1'!N87</f>
        <v>0</v>
      </c>
      <c r="L87" s="224" t="s">
        <v>266</v>
      </c>
      <c r="AA87" s="70">
        <v>6.08</v>
      </c>
      <c r="AB87" s="68">
        <v>19990</v>
      </c>
      <c r="AC87" s="68"/>
      <c r="AD87" s="68"/>
      <c r="AE87" s="68"/>
      <c r="AF87" s="68"/>
      <c r="AG87" s="69"/>
      <c r="AH87" s="136">
        <f t="shared" si="16"/>
        <v>19990</v>
      </c>
      <c r="AI87" s="3">
        <f>'t1'!AL87</f>
        <v>0</v>
      </c>
    </row>
    <row r="88" spans="1:35" ht="12" customHeight="1">
      <c r="A88" s="59" t="str">
        <f>'t1'!A88</f>
        <v>avvocato dir. a t. determinato(art. 15-septies dlgs. 502/92)</v>
      </c>
      <c r="B88" s="78" t="str">
        <f>'t1'!B88</f>
        <v>PD0605</v>
      </c>
      <c r="C88" s="70">
        <f t="shared" si="13"/>
        <v>0</v>
      </c>
      <c r="D88" s="200">
        <f t="shared" si="14"/>
        <v>0</v>
      </c>
      <c r="E88" s="200">
        <f t="shared" si="9"/>
        <v>0</v>
      </c>
      <c r="F88" s="200">
        <f t="shared" si="9"/>
        <v>0</v>
      </c>
      <c r="G88" s="200">
        <f t="shared" si="10"/>
        <v>0</v>
      </c>
      <c r="H88" s="200">
        <f t="shared" si="11"/>
        <v>0</v>
      </c>
      <c r="I88" s="201">
        <f t="shared" si="12"/>
        <v>0</v>
      </c>
      <c r="J88" s="136">
        <f t="shared" si="15"/>
        <v>0</v>
      </c>
      <c r="K88" s="3">
        <f>'t1'!N88</f>
        <v>0</v>
      </c>
      <c r="L88" s="224" t="s">
        <v>266</v>
      </c>
      <c r="AA88" s="70"/>
      <c r="AB88" s="68"/>
      <c r="AC88" s="68"/>
      <c r="AD88" s="68"/>
      <c r="AE88" s="68"/>
      <c r="AF88" s="68"/>
      <c r="AG88" s="69"/>
      <c r="AH88" s="136">
        <f t="shared" si="16"/>
        <v>0</v>
      </c>
      <c r="AI88" s="3">
        <f>'t1'!AL88</f>
        <v>0</v>
      </c>
    </row>
    <row r="89" spans="1:35" ht="12" customHeight="1">
      <c r="A89" s="59" t="str">
        <f>'t1'!A89</f>
        <v>ingegnere dirig. con incarico di struttura complessa</v>
      </c>
      <c r="B89" s="78" t="str">
        <f>'t1'!B89</f>
        <v>PD0046</v>
      </c>
      <c r="C89" s="70">
        <f t="shared" si="13"/>
        <v>60</v>
      </c>
      <c r="D89" s="200">
        <f t="shared" si="14"/>
        <v>199896</v>
      </c>
      <c r="E89" s="200">
        <f t="shared" si="9"/>
        <v>959</v>
      </c>
      <c r="F89" s="200">
        <f t="shared" si="9"/>
        <v>0</v>
      </c>
      <c r="G89" s="200">
        <f t="shared" si="10"/>
        <v>29553</v>
      </c>
      <c r="H89" s="200">
        <f t="shared" si="11"/>
        <v>0</v>
      </c>
      <c r="I89" s="201">
        <f t="shared" si="12"/>
        <v>0</v>
      </c>
      <c r="J89" s="136">
        <f t="shared" si="15"/>
        <v>230408</v>
      </c>
      <c r="K89" s="3">
        <f>'t1'!N89</f>
        <v>1</v>
      </c>
      <c r="L89" s="224" t="s">
        <v>266</v>
      </c>
      <c r="AA89" s="70">
        <v>60</v>
      </c>
      <c r="AB89" s="68">
        <v>199896</v>
      </c>
      <c r="AC89" s="68">
        <v>959</v>
      </c>
      <c r="AD89" s="68"/>
      <c r="AE89" s="68">
        <v>29553</v>
      </c>
      <c r="AF89" s="68"/>
      <c r="AG89" s="69"/>
      <c r="AH89" s="136">
        <f t="shared" si="16"/>
        <v>230408</v>
      </c>
      <c r="AI89" s="3">
        <f>'t1'!AL89</f>
        <v>1</v>
      </c>
    </row>
    <row r="90" spans="1:35" ht="12" customHeight="1">
      <c r="A90" s="59" t="str">
        <f>'t1'!A90</f>
        <v>ingegnere dirig. con incarico di struttura semplice</v>
      </c>
      <c r="B90" s="78" t="str">
        <f>'t1'!B90</f>
        <v>PD0S45</v>
      </c>
      <c r="C90" s="70">
        <f t="shared" si="13"/>
        <v>83</v>
      </c>
      <c r="D90" s="200">
        <f t="shared" si="14"/>
        <v>276523</v>
      </c>
      <c r="E90" s="200">
        <f t="shared" si="9"/>
        <v>897</v>
      </c>
      <c r="F90" s="200">
        <f t="shared" si="9"/>
        <v>0</v>
      </c>
      <c r="G90" s="200">
        <f t="shared" si="10"/>
        <v>27172</v>
      </c>
      <c r="H90" s="200">
        <f t="shared" si="11"/>
        <v>0</v>
      </c>
      <c r="I90" s="201">
        <f t="shared" si="12"/>
        <v>0</v>
      </c>
      <c r="J90" s="136">
        <f t="shared" si="15"/>
        <v>304592</v>
      </c>
      <c r="K90" s="3">
        <f>'t1'!N90</f>
        <v>1</v>
      </c>
      <c r="L90" s="224" t="s">
        <v>266</v>
      </c>
      <c r="AA90" s="70">
        <v>83</v>
      </c>
      <c r="AB90" s="68">
        <v>276523</v>
      </c>
      <c r="AC90" s="68">
        <v>897</v>
      </c>
      <c r="AD90" s="68"/>
      <c r="AE90" s="68">
        <v>27172</v>
      </c>
      <c r="AF90" s="68"/>
      <c r="AG90" s="69"/>
      <c r="AH90" s="136">
        <f t="shared" si="16"/>
        <v>304592</v>
      </c>
      <c r="AI90" s="3">
        <f>'t1'!AL90</f>
        <v>1</v>
      </c>
    </row>
    <row r="91" spans="1:35" ht="12" customHeight="1">
      <c r="A91" s="59" t="str">
        <f>'t1'!A91</f>
        <v>ingegnere dirig. con altri incar.prof.li</v>
      </c>
      <c r="B91" s="78" t="str">
        <f>'t1'!B91</f>
        <v>PD0A45</v>
      </c>
      <c r="C91" s="70">
        <f t="shared" si="13"/>
        <v>204.44</v>
      </c>
      <c r="D91" s="200">
        <f t="shared" si="14"/>
        <v>681101</v>
      </c>
      <c r="E91" s="200">
        <f t="shared" si="9"/>
        <v>1070</v>
      </c>
      <c r="F91" s="200">
        <f t="shared" si="9"/>
        <v>0</v>
      </c>
      <c r="G91" s="200">
        <f t="shared" si="10"/>
        <v>77039</v>
      </c>
      <c r="H91" s="200">
        <f t="shared" si="11"/>
        <v>0</v>
      </c>
      <c r="I91" s="201">
        <f t="shared" si="12"/>
        <v>1387</v>
      </c>
      <c r="J91" s="136">
        <f t="shared" si="15"/>
        <v>757823</v>
      </c>
      <c r="K91" s="3">
        <f>'t1'!N91</f>
        <v>1</v>
      </c>
      <c r="L91" s="224" t="s">
        <v>266</v>
      </c>
      <c r="AA91" s="70">
        <v>204.44</v>
      </c>
      <c r="AB91" s="68">
        <v>681101</v>
      </c>
      <c r="AC91" s="68">
        <v>1070</v>
      </c>
      <c r="AD91" s="68"/>
      <c r="AE91" s="68">
        <v>77039</v>
      </c>
      <c r="AF91" s="68"/>
      <c r="AG91" s="69">
        <v>1387</v>
      </c>
      <c r="AH91" s="136">
        <f t="shared" si="16"/>
        <v>757823</v>
      </c>
      <c r="AI91" s="3">
        <f>'t1'!AL91</f>
        <v>1</v>
      </c>
    </row>
    <row r="92" spans="1:35" ht="12" customHeight="1">
      <c r="A92" s="59" t="str">
        <f>'t1'!A92</f>
        <v>ingegnere dir. a t. determinato(art.15-septies dlgs. 502/92)</v>
      </c>
      <c r="B92" s="78" t="str">
        <f>'t1'!B92</f>
        <v>PD0606</v>
      </c>
      <c r="C92" s="70">
        <f t="shared" si="13"/>
        <v>0</v>
      </c>
      <c r="D92" s="200">
        <f t="shared" si="14"/>
        <v>0</v>
      </c>
      <c r="E92" s="200">
        <f t="shared" si="9"/>
        <v>0</v>
      </c>
      <c r="F92" s="200">
        <f t="shared" si="9"/>
        <v>0</v>
      </c>
      <c r="G92" s="200">
        <f t="shared" si="10"/>
        <v>0</v>
      </c>
      <c r="H92" s="200">
        <f t="shared" si="11"/>
        <v>0</v>
      </c>
      <c r="I92" s="201">
        <f t="shared" si="12"/>
        <v>0</v>
      </c>
      <c r="J92" s="136">
        <f t="shared" si="15"/>
        <v>0</v>
      </c>
      <c r="K92" s="3">
        <f>'t1'!N92</f>
        <v>0</v>
      </c>
      <c r="L92" s="224" t="s">
        <v>266</v>
      </c>
      <c r="AA92" s="70"/>
      <c r="AB92" s="68"/>
      <c r="AC92" s="68"/>
      <c r="AD92" s="68"/>
      <c r="AE92" s="68"/>
      <c r="AF92" s="68"/>
      <c r="AG92" s="69"/>
      <c r="AH92" s="136">
        <f t="shared" si="16"/>
        <v>0</v>
      </c>
      <c r="AI92" s="3">
        <f>'t1'!AL92</f>
        <v>0</v>
      </c>
    </row>
    <row r="93" spans="1:35" ht="12" customHeight="1">
      <c r="A93" s="59" t="str">
        <f>'t1'!A93</f>
        <v>architetti dirig. con incarico di struttura complessa</v>
      </c>
      <c r="B93" s="78" t="str">
        <f>'t1'!B93</f>
        <v>PD0004</v>
      </c>
      <c r="C93" s="70">
        <f t="shared" si="13"/>
        <v>0</v>
      </c>
      <c r="D93" s="200">
        <f t="shared" si="14"/>
        <v>0</v>
      </c>
      <c r="E93" s="200">
        <f t="shared" si="9"/>
        <v>0</v>
      </c>
      <c r="F93" s="200">
        <f t="shared" si="9"/>
        <v>0</v>
      </c>
      <c r="G93" s="200">
        <f t="shared" si="10"/>
        <v>0</v>
      </c>
      <c r="H93" s="200">
        <f t="shared" si="11"/>
        <v>0</v>
      </c>
      <c r="I93" s="201">
        <f t="shared" si="12"/>
        <v>0</v>
      </c>
      <c r="J93" s="136">
        <f t="shared" si="15"/>
        <v>0</v>
      </c>
      <c r="K93" s="3">
        <f>'t1'!N93</f>
        <v>0</v>
      </c>
      <c r="L93" s="224" t="s">
        <v>266</v>
      </c>
      <c r="AA93" s="70"/>
      <c r="AB93" s="68"/>
      <c r="AC93" s="68"/>
      <c r="AD93" s="68"/>
      <c r="AE93" s="68"/>
      <c r="AF93" s="68"/>
      <c r="AG93" s="69"/>
      <c r="AH93" s="136">
        <f t="shared" si="16"/>
        <v>0</v>
      </c>
      <c r="AI93" s="3">
        <f>'t1'!AL93</f>
        <v>0</v>
      </c>
    </row>
    <row r="94" spans="1:35" ht="12" customHeight="1">
      <c r="A94" s="59" t="str">
        <f>'t1'!A94</f>
        <v>architetti dirig. con incarico di struttura semplice</v>
      </c>
      <c r="B94" s="78" t="str">
        <f>'t1'!B94</f>
        <v>PD0S03</v>
      </c>
      <c r="C94" s="70">
        <f t="shared" si="13"/>
        <v>11.72</v>
      </c>
      <c r="D94" s="200">
        <f t="shared" si="14"/>
        <v>39046</v>
      </c>
      <c r="E94" s="200">
        <f t="shared" si="9"/>
        <v>0</v>
      </c>
      <c r="F94" s="200">
        <f t="shared" si="9"/>
        <v>0</v>
      </c>
      <c r="G94" s="200">
        <f t="shared" si="10"/>
        <v>4365</v>
      </c>
      <c r="H94" s="200">
        <f t="shared" si="11"/>
        <v>0</v>
      </c>
      <c r="I94" s="201">
        <f t="shared" si="12"/>
        <v>0</v>
      </c>
      <c r="J94" s="136">
        <f t="shared" si="15"/>
        <v>43411</v>
      </c>
      <c r="K94" s="3">
        <f>'t1'!N94</f>
        <v>1</v>
      </c>
      <c r="L94" s="224" t="s">
        <v>266</v>
      </c>
      <c r="AA94" s="70">
        <v>11.72</v>
      </c>
      <c r="AB94" s="68">
        <v>39046</v>
      </c>
      <c r="AC94" s="68"/>
      <c r="AD94" s="68"/>
      <c r="AE94" s="68">
        <v>4365</v>
      </c>
      <c r="AF94" s="68"/>
      <c r="AG94" s="69"/>
      <c r="AH94" s="136">
        <f t="shared" si="16"/>
        <v>43411</v>
      </c>
      <c r="AI94" s="3">
        <f>'t1'!AL94</f>
        <v>1</v>
      </c>
    </row>
    <row r="95" spans="1:35" ht="12" customHeight="1">
      <c r="A95" s="59" t="str">
        <f>'t1'!A95</f>
        <v>architetti dirig. con altri incar.prof.li</v>
      </c>
      <c r="B95" s="78" t="str">
        <f>'t1'!B95</f>
        <v>PD0A03</v>
      </c>
      <c r="C95" s="70">
        <f t="shared" si="13"/>
        <v>0</v>
      </c>
      <c r="D95" s="200">
        <f t="shared" si="14"/>
        <v>0</v>
      </c>
      <c r="E95" s="200">
        <f t="shared" si="9"/>
        <v>0</v>
      </c>
      <c r="F95" s="200">
        <f t="shared" si="9"/>
        <v>0</v>
      </c>
      <c r="G95" s="200">
        <f t="shared" si="10"/>
        <v>0</v>
      </c>
      <c r="H95" s="200">
        <f t="shared" si="11"/>
        <v>0</v>
      </c>
      <c r="I95" s="201">
        <f t="shared" si="12"/>
        <v>0</v>
      </c>
      <c r="J95" s="136">
        <f t="shared" si="15"/>
        <v>0</v>
      </c>
      <c r="K95" s="3">
        <f>'t1'!N95</f>
        <v>0</v>
      </c>
      <c r="L95" s="224" t="s">
        <v>266</v>
      </c>
      <c r="AA95" s="70"/>
      <c r="AB95" s="68"/>
      <c r="AC95" s="68"/>
      <c r="AD95" s="68"/>
      <c r="AE95" s="68"/>
      <c r="AF95" s="68"/>
      <c r="AG95" s="69"/>
      <c r="AH95" s="136">
        <f t="shared" si="16"/>
        <v>0</v>
      </c>
      <c r="AI95" s="3">
        <f>'t1'!AL95</f>
        <v>0</v>
      </c>
    </row>
    <row r="96" spans="1:35" ht="12" customHeight="1">
      <c r="A96" s="59" t="str">
        <f>'t1'!A96</f>
        <v>architetti dir. a t.determinato(art. 15-septies dlgs.502/92)</v>
      </c>
      <c r="B96" s="78" t="str">
        <f>'t1'!B96</f>
        <v>PD0607</v>
      </c>
      <c r="C96" s="70">
        <f t="shared" si="13"/>
        <v>0</v>
      </c>
      <c r="D96" s="200">
        <f t="shared" si="14"/>
        <v>0</v>
      </c>
      <c r="E96" s="200">
        <f t="shared" si="9"/>
        <v>0</v>
      </c>
      <c r="F96" s="200">
        <f t="shared" si="9"/>
        <v>0</v>
      </c>
      <c r="G96" s="200">
        <f t="shared" si="10"/>
        <v>0</v>
      </c>
      <c r="H96" s="200">
        <f t="shared" si="11"/>
        <v>0</v>
      </c>
      <c r="I96" s="201">
        <f t="shared" si="12"/>
        <v>0</v>
      </c>
      <c r="J96" s="136">
        <f t="shared" si="15"/>
        <v>0</v>
      </c>
      <c r="K96" s="3">
        <f>'t1'!N96</f>
        <v>0</v>
      </c>
      <c r="L96" s="224" t="s">
        <v>266</v>
      </c>
      <c r="AA96" s="70"/>
      <c r="AB96" s="68"/>
      <c r="AC96" s="68"/>
      <c r="AD96" s="68"/>
      <c r="AE96" s="68"/>
      <c r="AF96" s="68"/>
      <c r="AG96" s="69"/>
      <c r="AH96" s="136">
        <f t="shared" si="16"/>
        <v>0</v>
      </c>
      <c r="AI96" s="3">
        <f>'t1'!AL96</f>
        <v>0</v>
      </c>
    </row>
    <row r="97" spans="1:35" ht="12" customHeight="1">
      <c r="A97" s="59" t="str">
        <f>'t1'!A97</f>
        <v>geologi dirig. con incarico di struttura complessa</v>
      </c>
      <c r="B97" s="78" t="str">
        <f>'t1'!B97</f>
        <v>PD0044</v>
      </c>
      <c r="C97" s="70">
        <f t="shared" si="13"/>
        <v>0</v>
      </c>
      <c r="D97" s="200">
        <f t="shared" si="14"/>
        <v>0</v>
      </c>
      <c r="E97" s="200">
        <f t="shared" si="9"/>
        <v>0</v>
      </c>
      <c r="F97" s="200">
        <f t="shared" si="9"/>
        <v>0</v>
      </c>
      <c r="G97" s="200">
        <f t="shared" si="10"/>
        <v>0</v>
      </c>
      <c r="H97" s="200">
        <f t="shared" si="11"/>
        <v>0</v>
      </c>
      <c r="I97" s="201">
        <f t="shared" si="12"/>
        <v>0</v>
      </c>
      <c r="J97" s="136">
        <f t="shared" si="15"/>
        <v>0</v>
      </c>
      <c r="K97" s="3">
        <f>'t1'!N97</f>
        <v>0</v>
      </c>
      <c r="L97" s="224" t="s">
        <v>266</v>
      </c>
      <c r="AA97" s="70"/>
      <c r="AB97" s="68"/>
      <c r="AC97" s="68"/>
      <c r="AD97" s="68"/>
      <c r="AE97" s="68"/>
      <c r="AF97" s="68"/>
      <c r="AG97" s="69"/>
      <c r="AH97" s="136">
        <f t="shared" si="16"/>
        <v>0</v>
      </c>
      <c r="AI97" s="3">
        <f>'t1'!AL97</f>
        <v>0</v>
      </c>
    </row>
    <row r="98" spans="1:35" ht="12" customHeight="1">
      <c r="A98" s="59" t="str">
        <f>'t1'!A98</f>
        <v>geologi dirig. con incarico di struttura semplice</v>
      </c>
      <c r="B98" s="78" t="str">
        <f>'t1'!B98</f>
        <v>PD0S43</v>
      </c>
      <c r="C98" s="70">
        <f t="shared" si="13"/>
        <v>0</v>
      </c>
      <c r="D98" s="200">
        <f t="shared" si="14"/>
        <v>0</v>
      </c>
      <c r="E98" s="200">
        <f t="shared" si="9"/>
        <v>0</v>
      </c>
      <c r="F98" s="200">
        <f t="shared" si="9"/>
        <v>0</v>
      </c>
      <c r="G98" s="200">
        <f t="shared" si="10"/>
        <v>0</v>
      </c>
      <c r="H98" s="200">
        <f t="shared" si="11"/>
        <v>0</v>
      </c>
      <c r="I98" s="201">
        <f t="shared" si="12"/>
        <v>0</v>
      </c>
      <c r="J98" s="136">
        <f t="shared" si="15"/>
        <v>0</v>
      </c>
      <c r="K98" s="3">
        <f>'t1'!N98</f>
        <v>0</v>
      </c>
      <c r="L98" s="224" t="s">
        <v>266</v>
      </c>
      <c r="AA98" s="70"/>
      <c r="AB98" s="68"/>
      <c r="AC98" s="68"/>
      <c r="AD98" s="68"/>
      <c r="AE98" s="68"/>
      <c r="AF98" s="68"/>
      <c r="AG98" s="69"/>
      <c r="AH98" s="136">
        <f t="shared" si="16"/>
        <v>0</v>
      </c>
      <c r="AI98" s="3">
        <f>'t1'!AL98</f>
        <v>0</v>
      </c>
    </row>
    <row r="99" spans="1:35" ht="12" customHeight="1">
      <c r="A99" s="59" t="str">
        <f>'t1'!A99</f>
        <v>geologi dirig. con altri incar.prof.li</v>
      </c>
      <c r="B99" s="78" t="str">
        <f>'t1'!B99</f>
        <v>PD0A43</v>
      </c>
      <c r="C99" s="70">
        <f t="shared" si="13"/>
        <v>0</v>
      </c>
      <c r="D99" s="200">
        <f t="shared" si="14"/>
        <v>0</v>
      </c>
      <c r="E99" s="200">
        <f t="shared" si="9"/>
        <v>0</v>
      </c>
      <c r="F99" s="200">
        <f t="shared" si="9"/>
        <v>0</v>
      </c>
      <c r="G99" s="200">
        <f t="shared" si="10"/>
        <v>0</v>
      </c>
      <c r="H99" s="200">
        <f t="shared" si="11"/>
        <v>0</v>
      </c>
      <c r="I99" s="201">
        <f t="shared" si="12"/>
        <v>0</v>
      </c>
      <c r="J99" s="136">
        <f t="shared" si="15"/>
        <v>0</v>
      </c>
      <c r="K99" s="3">
        <f>'t1'!N99</f>
        <v>0</v>
      </c>
      <c r="L99" s="224" t="s">
        <v>266</v>
      </c>
      <c r="AA99" s="70"/>
      <c r="AB99" s="68"/>
      <c r="AC99" s="68"/>
      <c r="AD99" s="68"/>
      <c r="AE99" s="68"/>
      <c r="AF99" s="68"/>
      <c r="AG99" s="69"/>
      <c r="AH99" s="136">
        <f t="shared" si="16"/>
        <v>0</v>
      </c>
      <c r="AI99" s="3">
        <f>'t1'!AL99</f>
        <v>0</v>
      </c>
    </row>
    <row r="100" spans="1:35" ht="12" customHeight="1">
      <c r="A100" s="59" t="str">
        <f>'t1'!A100</f>
        <v>geologi  dir. a t. determinato(art. 15-septies dlgs. 502/92)</v>
      </c>
      <c r="B100" s="78" t="str">
        <f>'t1'!B100</f>
        <v>PD0608</v>
      </c>
      <c r="C100" s="70">
        <f t="shared" si="13"/>
        <v>0</v>
      </c>
      <c r="D100" s="200">
        <f t="shared" si="14"/>
        <v>0</v>
      </c>
      <c r="E100" s="200">
        <f t="shared" si="9"/>
        <v>0</v>
      </c>
      <c r="F100" s="200">
        <f t="shared" si="9"/>
        <v>0</v>
      </c>
      <c r="G100" s="200">
        <f t="shared" si="10"/>
        <v>0</v>
      </c>
      <c r="H100" s="200">
        <f t="shared" si="11"/>
        <v>0</v>
      </c>
      <c r="I100" s="201">
        <f t="shared" si="12"/>
        <v>0</v>
      </c>
      <c r="J100" s="136">
        <f t="shared" si="15"/>
        <v>0</v>
      </c>
      <c r="K100" s="3">
        <f>'t1'!N100</f>
        <v>0</v>
      </c>
      <c r="L100" s="224" t="s">
        <v>266</v>
      </c>
      <c r="AA100" s="70"/>
      <c r="AB100" s="68"/>
      <c r="AC100" s="68"/>
      <c r="AD100" s="68"/>
      <c r="AE100" s="68"/>
      <c r="AF100" s="68"/>
      <c r="AG100" s="69"/>
      <c r="AH100" s="136">
        <f t="shared" si="16"/>
        <v>0</v>
      </c>
      <c r="AI100" s="3">
        <f>'t1'!AL100</f>
        <v>0</v>
      </c>
    </row>
    <row r="101" spans="1:35" ht="12" customHeight="1">
      <c r="A101" s="59" t="str">
        <f>'t1'!A101</f>
        <v>assistente religioso - d</v>
      </c>
      <c r="B101" s="78" t="str">
        <f>'t1'!B101</f>
        <v>P16006</v>
      </c>
      <c r="C101" s="70">
        <f t="shared" si="13"/>
        <v>0</v>
      </c>
      <c r="D101" s="200">
        <f t="shared" si="14"/>
        <v>0</v>
      </c>
      <c r="E101" s="200">
        <f t="shared" si="9"/>
        <v>0</v>
      </c>
      <c r="F101" s="200">
        <f t="shared" si="9"/>
        <v>0</v>
      </c>
      <c r="G101" s="200">
        <f t="shared" si="10"/>
        <v>0</v>
      </c>
      <c r="H101" s="200">
        <f t="shared" si="11"/>
        <v>0</v>
      </c>
      <c r="I101" s="201">
        <f t="shared" si="12"/>
        <v>0</v>
      </c>
      <c r="J101" s="136">
        <f t="shared" si="15"/>
        <v>0</v>
      </c>
      <c r="K101" s="3">
        <f>'t1'!N101</f>
        <v>0</v>
      </c>
      <c r="L101" s="224" t="s">
        <v>263</v>
      </c>
      <c r="AA101" s="70"/>
      <c r="AB101" s="68"/>
      <c r="AC101" s="68"/>
      <c r="AD101" s="68"/>
      <c r="AE101" s="68"/>
      <c r="AF101" s="68"/>
      <c r="AG101" s="69"/>
      <c r="AH101" s="136">
        <f t="shared" si="16"/>
        <v>0</v>
      </c>
      <c r="AI101" s="3">
        <f>'t1'!AL101</f>
        <v>0</v>
      </c>
    </row>
    <row r="102" spans="1:35" ht="12" customHeight="1">
      <c r="A102" s="59" t="str">
        <f>'t1'!A102</f>
        <v>profilo atipico ruolo professionale</v>
      </c>
      <c r="B102" s="78" t="str">
        <f>'t1'!B102</f>
        <v>P00062</v>
      </c>
      <c r="C102" s="70">
        <f t="shared" si="13"/>
        <v>0</v>
      </c>
      <c r="D102" s="200">
        <f t="shared" si="14"/>
        <v>0</v>
      </c>
      <c r="E102" s="200">
        <f t="shared" si="9"/>
        <v>0</v>
      </c>
      <c r="F102" s="200">
        <f t="shared" si="9"/>
        <v>0</v>
      </c>
      <c r="G102" s="200">
        <f t="shared" si="10"/>
        <v>0</v>
      </c>
      <c r="H102" s="200">
        <f t="shared" si="11"/>
        <v>0</v>
      </c>
      <c r="I102" s="201">
        <f t="shared" si="12"/>
        <v>0</v>
      </c>
      <c r="J102" s="136">
        <f t="shared" si="15"/>
        <v>0</v>
      </c>
      <c r="K102" s="3">
        <f>'t1'!N102</f>
        <v>0</v>
      </c>
      <c r="L102" s="224" t="s">
        <v>263</v>
      </c>
      <c r="AA102" s="70"/>
      <c r="AB102" s="68"/>
      <c r="AC102" s="68"/>
      <c r="AD102" s="68"/>
      <c r="AE102" s="68"/>
      <c r="AF102" s="68"/>
      <c r="AG102" s="69"/>
      <c r="AH102" s="136">
        <f t="shared" si="16"/>
        <v>0</v>
      </c>
      <c r="AI102" s="3">
        <f>'t1'!AL102</f>
        <v>0</v>
      </c>
    </row>
    <row r="103" spans="1:35" ht="12" customHeight="1">
      <c r="A103" s="59" t="str">
        <f>'t1'!A103</f>
        <v>analisti dirig. con incarico di struttura complessa</v>
      </c>
      <c r="B103" s="78" t="str">
        <f>'t1'!B103</f>
        <v>TD0002</v>
      </c>
      <c r="C103" s="70">
        <f t="shared" si="13"/>
        <v>0</v>
      </c>
      <c r="D103" s="200">
        <f t="shared" si="14"/>
        <v>0</v>
      </c>
      <c r="E103" s="200">
        <f t="shared" si="9"/>
        <v>0</v>
      </c>
      <c r="F103" s="200">
        <f t="shared" si="9"/>
        <v>0</v>
      </c>
      <c r="G103" s="200">
        <f t="shared" si="10"/>
        <v>0</v>
      </c>
      <c r="H103" s="200">
        <f t="shared" si="11"/>
        <v>0</v>
      </c>
      <c r="I103" s="201">
        <f t="shared" si="12"/>
        <v>0</v>
      </c>
      <c r="J103" s="136">
        <f t="shared" si="15"/>
        <v>0</v>
      </c>
      <c r="K103" s="3">
        <f>'t1'!N103</f>
        <v>0</v>
      </c>
      <c r="L103" s="224" t="s">
        <v>266</v>
      </c>
      <c r="AA103" s="70"/>
      <c r="AB103" s="68"/>
      <c r="AC103" s="68"/>
      <c r="AD103" s="68"/>
      <c r="AE103" s="68"/>
      <c r="AF103" s="68"/>
      <c r="AG103" s="69"/>
      <c r="AH103" s="136">
        <f t="shared" si="16"/>
        <v>0</v>
      </c>
      <c r="AI103" s="3">
        <f>'t1'!AL103</f>
        <v>0</v>
      </c>
    </row>
    <row r="104" spans="1:35" ht="12" customHeight="1">
      <c r="A104" s="59" t="str">
        <f>'t1'!A104</f>
        <v>analisti dirig. con incarico di struttura semplice</v>
      </c>
      <c r="B104" s="78" t="str">
        <f>'t1'!B104</f>
        <v>TD0S01</v>
      </c>
      <c r="C104" s="70">
        <f t="shared" si="13"/>
        <v>12</v>
      </c>
      <c r="D104" s="200">
        <f t="shared" si="14"/>
        <v>39979</v>
      </c>
      <c r="E104" s="200">
        <f t="shared" si="9"/>
        <v>0</v>
      </c>
      <c r="F104" s="200">
        <f t="shared" si="9"/>
        <v>0</v>
      </c>
      <c r="G104" s="200">
        <f t="shared" si="10"/>
        <v>4673</v>
      </c>
      <c r="H104" s="200">
        <f t="shared" si="11"/>
        <v>0</v>
      </c>
      <c r="I104" s="201">
        <f t="shared" si="12"/>
        <v>0</v>
      </c>
      <c r="J104" s="136">
        <f t="shared" si="15"/>
        <v>44652</v>
      </c>
      <c r="K104" s="3">
        <f>'t1'!N104</f>
        <v>1</v>
      </c>
      <c r="L104" s="224" t="s">
        <v>266</v>
      </c>
      <c r="AA104" s="70">
        <v>12</v>
      </c>
      <c r="AB104" s="68">
        <v>39979</v>
      </c>
      <c r="AC104" s="68"/>
      <c r="AD104" s="68"/>
      <c r="AE104" s="68">
        <v>4673</v>
      </c>
      <c r="AF104" s="68"/>
      <c r="AG104" s="69"/>
      <c r="AH104" s="136">
        <f t="shared" si="16"/>
        <v>44652</v>
      </c>
      <c r="AI104" s="3">
        <f>'t1'!AL104</f>
        <v>1</v>
      </c>
    </row>
    <row r="105" spans="1:35" ht="12" customHeight="1">
      <c r="A105" s="59" t="str">
        <f>'t1'!A105</f>
        <v>analisti dirig. con altri incar.prof.li</v>
      </c>
      <c r="B105" s="78" t="str">
        <f>'t1'!B105</f>
        <v>TD0A01</v>
      </c>
      <c r="C105" s="70">
        <f t="shared" si="13"/>
        <v>30</v>
      </c>
      <c r="D105" s="200">
        <f t="shared" si="14"/>
        <v>99948</v>
      </c>
      <c r="E105" s="200">
        <f t="shared" si="9"/>
        <v>0</v>
      </c>
      <c r="F105" s="200">
        <f t="shared" si="9"/>
        <v>0</v>
      </c>
      <c r="G105" s="200">
        <f t="shared" si="10"/>
        <v>10719</v>
      </c>
      <c r="H105" s="200">
        <f t="shared" si="11"/>
        <v>0</v>
      </c>
      <c r="I105" s="201">
        <f t="shared" si="12"/>
        <v>0</v>
      </c>
      <c r="J105" s="136">
        <f t="shared" si="15"/>
        <v>110667</v>
      </c>
      <c r="K105" s="3">
        <f>'t1'!N105</f>
        <v>1</v>
      </c>
      <c r="L105" s="224" t="s">
        <v>266</v>
      </c>
      <c r="AA105" s="70">
        <v>30</v>
      </c>
      <c r="AB105" s="68">
        <v>99948</v>
      </c>
      <c r="AC105" s="68"/>
      <c r="AD105" s="68"/>
      <c r="AE105" s="68">
        <v>10719</v>
      </c>
      <c r="AF105" s="68"/>
      <c r="AG105" s="69"/>
      <c r="AH105" s="136">
        <f t="shared" si="16"/>
        <v>110667</v>
      </c>
      <c r="AI105" s="3">
        <f>'t1'!AL105</f>
        <v>1</v>
      </c>
    </row>
    <row r="106" spans="1:35" ht="12" customHeight="1">
      <c r="A106" s="59" t="str">
        <f>'t1'!A106</f>
        <v>analisti dir. a t. determinato(art. 15-septies dlgs. 502/92)</v>
      </c>
      <c r="B106" s="78" t="str">
        <f>'t1'!B106</f>
        <v>TD0609</v>
      </c>
      <c r="C106" s="70">
        <f t="shared" si="13"/>
        <v>12</v>
      </c>
      <c r="D106" s="200">
        <f t="shared" si="14"/>
        <v>39979</v>
      </c>
      <c r="E106" s="200">
        <f t="shared" si="9"/>
        <v>0</v>
      </c>
      <c r="F106" s="200">
        <f t="shared" si="9"/>
        <v>0</v>
      </c>
      <c r="G106" s="200">
        <f t="shared" si="10"/>
        <v>6923</v>
      </c>
      <c r="H106" s="200">
        <f t="shared" si="11"/>
        <v>0</v>
      </c>
      <c r="I106" s="201">
        <f t="shared" si="12"/>
        <v>0</v>
      </c>
      <c r="J106" s="136">
        <f t="shared" si="15"/>
        <v>46902</v>
      </c>
      <c r="K106" s="3">
        <f>'t1'!N106</f>
        <v>1</v>
      </c>
      <c r="L106" s="224" t="s">
        <v>266</v>
      </c>
      <c r="AA106" s="70">
        <v>12</v>
      </c>
      <c r="AB106" s="68">
        <v>39979</v>
      </c>
      <c r="AC106" s="68"/>
      <c r="AD106" s="68"/>
      <c r="AE106" s="68">
        <v>6923</v>
      </c>
      <c r="AF106" s="68"/>
      <c r="AG106" s="69"/>
      <c r="AH106" s="136">
        <f t="shared" si="16"/>
        <v>46902</v>
      </c>
      <c r="AI106" s="3">
        <f>'t1'!AL106</f>
        <v>1</v>
      </c>
    </row>
    <row r="107" spans="1:35" ht="12" customHeight="1">
      <c r="A107" s="59" t="str">
        <f>'t1'!A107</f>
        <v>statistico dirig. con incarico di struttura complessa</v>
      </c>
      <c r="B107" s="78" t="str">
        <f>'t1'!B107</f>
        <v>TD0071</v>
      </c>
      <c r="C107" s="70">
        <f t="shared" si="13"/>
        <v>12</v>
      </c>
      <c r="D107" s="200">
        <f t="shared" si="14"/>
        <v>39979</v>
      </c>
      <c r="E107" s="200">
        <f t="shared" si="9"/>
        <v>296</v>
      </c>
      <c r="F107" s="200">
        <f t="shared" si="9"/>
        <v>0</v>
      </c>
      <c r="G107" s="200">
        <f t="shared" si="10"/>
        <v>5820</v>
      </c>
      <c r="H107" s="200">
        <f t="shared" si="11"/>
        <v>0</v>
      </c>
      <c r="I107" s="201">
        <f t="shared" si="12"/>
        <v>0</v>
      </c>
      <c r="J107" s="136">
        <f t="shared" si="15"/>
        <v>46095</v>
      </c>
      <c r="K107" s="3">
        <f>'t1'!N107</f>
        <v>1</v>
      </c>
      <c r="L107" s="224" t="s">
        <v>266</v>
      </c>
      <c r="AA107" s="70">
        <v>12</v>
      </c>
      <c r="AB107" s="68">
        <v>39979</v>
      </c>
      <c r="AC107" s="68">
        <v>296</v>
      </c>
      <c r="AD107" s="68"/>
      <c r="AE107" s="68">
        <v>5820</v>
      </c>
      <c r="AF107" s="68"/>
      <c r="AG107" s="69"/>
      <c r="AH107" s="136">
        <f t="shared" si="16"/>
        <v>46095</v>
      </c>
      <c r="AI107" s="3">
        <f>'t1'!AL107</f>
        <v>1</v>
      </c>
    </row>
    <row r="108" spans="1:35" ht="12" customHeight="1">
      <c r="A108" s="59" t="str">
        <f>'t1'!A108</f>
        <v>statistico dirig. con incarico di struttura semplice</v>
      </c>
      <c r="B108" s="78" t="str">
        <f>'t1'!B108</f>
        <v>TD0S70</v>
      </c>
      <c r="C108" s="70">
        <f t="shared" si="13"/>
        <v>0</v>
      </c>
      <c r="D108" s="200">
        <f t="shared" si="14"/>
        <v>0</v>
      </c>
      <c r="E108" s="200">
        <f t="shared" si="9"/>
        <v>0</v>
      </c>
      <c r="F108" s="200">
        <f t="shared" si="9"/>
        <v>0</v>
      </c>
      <c r="G108" s="200">
        <f t="shared" si="10"/>
        <v>0</v>
      </c>
      <c r="H108" s="200">
        <f t="shared" si="11"/>
        <v>0</v>
      </c>
      <c r="I108" s="201">
        <f t="shared" si="12"/>
        <v>0</v>
      </c>
      <c r="J108" s="136">
        <f t="shared" si="15"/>
        <v>0</v>
      </c>
      <c r="K108" s="3">
        <f>'t1'!N108</f>
        <v>0</v>
      </c>
      <c r="L108" s="224" t="s">
        <v>266</v>
      </c>
      <c r="AA108" s="70"/>
      <c r="AB108" s="68"/>
      <c r="AC108" s="68"/>
      <c r="AD108" s="68"/>
      <c r="AE108" s="68"/>
      <c r="AF108" s="68"/>
      <c r="AG108" s="69"/>
      <c r="AH108" s="136">
        <f t="shared" si="16"/>
        <v>0</v>
      </c>
      <c r="AI108" s="3">
        <f>'t1'!AL108</f>
        <v>0</v>
      </c>
    </row>
    <row r="109" spans="1:35" ht="12" customHeight="1">
      <c r="A109" s="59" t="str">
        <f>'t1'!A109</f>
        <v>statistico dirig. con altri incar.prof.li</v>
      </c>
      <c r="B109" s="78" t="str">
        <f>'t1'!B109</f>
        <v>TD0A70</v>
      </c>
      <c r="C109" s="70">
        <f t="shared" si="13"/>
        <v>43.58</v>
      </c>
      <c r="D109" s="200">
        <f t="shared" si="14"/>
        <v>145185</v>
      </c>
      <c r="E109" s="200">
        <f t="shared" si="9"/>
        <v>0</v>
      </c>
      <c r="F109" s="200">
        <f t="shared" si="9"/>
        <v>0</v>
      </c>
      <c r="G109" s="200">
        <f t="shared" si="10"/>
        <v>14110</v>
      </c>
      <c r="H109" s="200">
        <f t="shared" si="11"/>
        <v>0</v>
      </c>
      <c r="I109" s="201">
        <f t="shared" si="12"/>
        <v>0</v>
      </c>
      <c r="J109" s="136">
        <f t="shared" si="15"/>
        <v>159295</v>
      </c>
      <c r="K109" s="3">
        <f>'t1'!N109</f>
        <v>1</v>
      </c>
      <c r="L109" s="224" t="s">
        <v>266</v>
      </c>
      <c r="AA109" s="70">
        <v>43.58</v>
      </c>
      <c r="AB109" s="68">
        <v>145185</v>
      </c>
      <c r="AC109" s="68"/>
      <c r="AD109" s="68"/>
      <c r="AE109" s="68">
        <v>14110</v>
      </c>
      <c r="AF109" s="68"/>
      <c r="AG109" s="69"/>
      <c r="AH109" s="136">
        <f t="shared" si="16"/>
        <v>159295</v>
      </c>
      <c r="AI109" s="3">
        <f>'t1'!AL109</f>
        <v>1</v>
      </c>
    </row>
    <row r="110" spans="1:35" ht="12" customHeight="1">
      <c r="A110" s="59" t="str">
        <f>'t1'!A110</f>
        <v>statistico dir. a t.determinato(art. 15-septies dlgs.502/92)</v>
      </c>
      <c r="B110" s="78" t="str">
        <f>'t1'!B110</f>
        <v>TD0610</v>
      </c>
      <c r="C110" s="70">
        <f t="shared" si="13"/>
        <v>0</v>
      </c>
      <c r="D110" s="200">
        <f t="shared" si="14"/>
        <v>0</v>
      </c>
      <c r="E110" s="200">
        <f t="shared" si="9"/>
        <v>0</v>
      </c>
      <c r="F110" s="200">
        <f t="shared" si="9"/>
        <v>0</v>
      </c>
      <c r="G110" s="200">
        <f t="shared" si="10"/>
        <v>0</v>
      </c>
      <c r="H110" s="200">
        <f t="shared" si="11"/>
        <v>0</v>
      </c>
      <c r="I110" s="201">
        <f t="shared" si="12"/>
        <v>0</v>
      </c>
      <c r="J110" s="136">
        <f t="shared" si="15"/>
        <v>0</v>
      </c>
      <c r="K110" s="3">
        <f>'t1'!N110</f>
        <v>0</v>
      </c>
      <c r="L110" s="224" t="s">
        <v>266</v>
      </c>
      <c r="AA110" s="70"/>
      <c r="AB110" s="68"/>
      <c r="AC110" s="68"/>
      <c r="AD110" s="68"/>
      <c r="AE110" s="68"/>
      <c r="AF110" s="68"/>
      <c r="AG110" s="69"/>
      <c r="AH110" s="136">
        <f t="shared" si="16"/>
        <v>0</v>
      </c>
      <c r="AI110" s="3">
        <f>'t1'!AL110</f>
        <v>0</v>
      </c>
    </row>
    <row r="111" spans="1:35" ht="12" customHeight="1">
      <c r="A111" s="59" t="str">
        <f>'t1'!A111</f>
        <v>sociologo dirig. con incarico di struttura complessa</v>
      </c>
      <c r="B111" s="78" t="str">
        <f>'t1'!B111</f>
        <v>TD0068</v>
      </c>
      <c r="C111" s="70">
        <f t="shared" si="13"/>
        <v>12</v>
      </c>
      <c r="D111" s="200">
        <f t="shared" si="14"/>
        <v>39979</v>
      </c>
      <c r="E111" s="200">
        <f t="shared" si="9"/>
        <v>22</v>
      </c>
      <c r="F111" s="200">
        <f t="shared" si="9"/>
        <v>0</v>
      </c>
      <c r="G111" s="200">
        <f t="shared" si="10"/>
        <v>7063</v>
      </c>
      <c r="H111" s="200">
        <f t="shared" si="11"/>
        <v>0</v>
      </c>
      <c r="I111" s="201">
        <f t="shared" si="12"/>
        <v>0</v>
      </c>
      <c r="J111" s="136">
        <f t="shared" si="15"/>
        <v>47064</v>
      </c>
      <c r="K111" s="3">
        <f>'t1'!N111</f>
        <v>1</v>
      </c>
      <c r="L111" s="224" t="s">
        <v>266</v>
      </c>
      <c r="AA111" s="70">
        <v>12</v>
      </c>
      <c r="AB111" s="68">
        <v>39979</v>
      </c>
      <c r="AC111" s="68">
        <v>22</v>
      </c>
      <c r="AD111" s="68"/>
      <c r="AE111" s="68">
        <v>7063</v>
      </c>
      <c r="AF111" s="68"/>
      <c r="AG111" s="69"/>
      <c r="AH111" s="136">
        <f t="shared" si="16"/>
        <v>47064</v>
      </c>
      <c r="AI111" s="3">
        <f>'t1'!AL111</f>
        <v>1</v>
      </c>
    </row>
    <row r="112" spans="1:35" ht="12" customHeight="1">
      <c r="A112" s="59" t="str">
        <f>'t1'!A112</f>
        <v>sociologo dirig. con incarico di struttura semplice</v>
      </c>
      <c r="B112" s="78" t="str">
        <f>'t1'!B112</f>
        <v>TD0S67</v>
      </c>
      <c r="C112" s="70">
        <f t="shared" si="13"/>
        <v>12</v>
      </c>
      <c r="D112" s="200">
        <f t="shared" si="14"/>
        <v>39979</v>
      </c>
      <c r="E112" s="200">
        <f t="shared" si="9"/>
        <v>112</v>
      </c>
      <c r="F112" s="200">
        <f t="shared" si="9"/>
        <v>0</v>
      </c>
      <c r="G112" s="200">
        <f t="shared" si="10"/>
        <v>4049</v>
      </c>
      <c r="H112" s="200">
        <f t="shared" si="11"/>
        <v>0</v>
      </c>
      <c r="I112" s="201">
        <f t="shared" si="12"/>
        <v>0</v>
      </c>
      <c r="J112" s="136">
        <f t="shared" si="15"/>
        <v>44140</v>
      </c>
      <c r="K112" s="3">
        <f>'t1'!N112</f>
        <v>1</v>
      </c>
      <c r="L112" s="224" t="s">
        <v>266</v>
      </c>
      <c r="AA112" s="70">
        <v>12</v>
      </c>
      <c r="AB112" s="68">
        <v>39979</v>
      </c>
      <c r="AC112" s="68">
        <v>112</v>
      </c>
      <c r="AD112" s="68"/>
      <c r="AE112" s="68">
        <v>4049</v>
      </c>
      <c r="AF112" s="68"/>
      <c r="AG112" s="69"/>
      <c r="AH112" s="136">
        <f t="shared" si="16"/>
        <v>44140</v>
      </c>
      <c r="AI112" s="3">
        <f>'t1'!AL112</f>
        <v>1</v>
      </c>
    </row>
    <row r="113" spans="1:35" ht="12" customHeight="1">
      <c r="A113" s="59" t="str">
        <f>'t1'!A113</f>
        <v>sociologo dirig. con altri incar.prof.li</v>
      </c>
      <c r="B113" s="78" t="str">
        <f>'t1'!B113</f>
        <v>TD0A67</v>
      </c>
      <c r="C113" s="70">
        <f t="shared" si="13"/>
        <v>24</v>
      </c>
      <c r="D113" s="200">
        <f t="shared" si="14"/>
        <v>79958</v>
      </c>
      <c r="E113" s="200">
        <f t="shared" si="9"/>
        <v>0</v>
      </c>
      <c r="F113" s="200">
        <f t="shared" si="9"/>
        <v>0</v>
      </c>
      <c r="G113" s="200">
        <f t="shared" si="10"/>
        <v>6812</v>
      </c>
      <c r="H113" s="200">
        <f t="shared" si="11"/>
        <v>0</v>
      </c>
      <c r="I113" s="201">
        <f t="shared" si="12"/>
        <v>0</v>
      </c>
      <c r="J113" s="136">
        <f t="shared" si="15"/>
        <v>86770</v>
      </c>
      <c r="K113" s="3">
        <f>'t1'!N113</f>
        <v>1</v>
      </c>
      <c r="L113" s="224" t="s">
        <v>266</v>
      </c>
      <c r="AA113" s="70">
        <v>24</v>
      </c>
      <c r="AB113" s="68">
        <v>79958</v>
      </c>
      <c r="AC113" s="68"/>
      <c r="AD113" s="68"/>
      <c r="AE113" s="68">
        <v>6812</v>
      </c>
      <c r="AF113" s="68"/>
      <c r="AG113" s="69"/>
      <c r="AH113" s="136">
        <f t="shared" si="16"/>
        <v>86770</v>
      </c>
      <c r="AI113" s="3">
        <f>'t1'!AL113</f>
        <v>1</v>
      </c>
    </row>
    <row r="114" spans="1:35" ht="12" customHeight="1">
      <c r="A114" s="59" t="str">
        <f>'t1'!A114</f>
        <v>sociologo dir. a t. determinato(art.15-septies dlgs. 502/92)</v>
      </c>
      <c r="B114" s="78" t="str">
        <f>'t1'!B114</f>
        <v>TD0611</v>
      </c>
      <c r="C114" s="70">
        <f t="shared" si="13"/>
        <v>0</v>
      </c>
      <c r="D114" s="200">
        <f t="shared" si="14"/>
        <v>0</v>
      </c>
      <c r="E114" s="200">
        <f t="shared" si="9"/>
        <v>0</v>
      </c>
      <c r="F114" s="200">
        <f t="shared" si="9"/>
        <v>0</v>
      </c>
      <c r="G114" s="200">
        <f t="shared" si="10"/>
        <v>0</v>
      </c>
      <c r="H114" s="200">
        <f t="shared" si="11"/>
        <v>0</v>
      </c>
      <c r="I114" s="201">
        <f t="shared" si="12"/>
        <v>0</v>
      </c>
      <c r="J114" s="136">
        <f t="shared" si="15"/>
        <v>0</v>
      </c>
      <c r="K114" s="3">
        <f>'t1'!N114</f>
        <v>0</v>
      </c>
      <c r="L114" s="224" t="s">
        <v>266</v>
      </c>
      <c r="AA114" s="70"/>
      <c r="AB114" s="68"/>
      <c r="AC114" s="68"/>
      <c r="AD114" s="68"/>
      <c r="AE114" s="68"/>
      <c r="AF114" s="68"/>
      <c r="AG114" s="69"/>
      <c r="AH114" s="136">
        <f t="shared" si="16"/>
        <v>0</v>
      </c>
      <c r="AI114" s="3">
        <f>'t1'!AL114</f>
        <v>0</v>
      </c>
    </row>
    <row r="115" spans="1:35" ht="12" customHeight="1">
      <c r="A115" s="59" t="str">
        <f>'t1'!A115</f>
        <v>collab.re prof.le assistente sociale esperto - ds</v>
      </c>
      <c r="B115" s="78" t="str">
        <f>'t1'!B115</f>
        <v>T18025</v>
      </c>
      <c r="C115" s="70">
        <f t="shared" si="13"/>
        <v>166</v>
      </c>
      <c r="D115" s="200">
        <f t="shared" si="14"/>
        <v>329603</v>
      </c>
      <c r="E115" s="200">
        <f t="shared" si="9"/>
        <v>753</v>
      </c>
      <c r="F115" s="200">
        <f t="shared" si="9"/>
        <v>28114</v>
      </c>
      <c r="G115" s="200">
        <f t="shared" si="10"/>
        <v>36068</v>
      </c>
      <c r="H115" s="200">
        <f t="shared" si="11"/>
        <v>0</v>
      </c>
      <c r="I115" s="201">
        <f t="shared" si="12"/>
        <v>85</v>
      </c>
      <c r="J115" s="136">
        <f t="shared" si="15"/>
        <v>394453</v>
      </c>
      <c r="K115" s="3">
        <f>'t1'!N115</f>
        <v>1</v>
      </c>
      <c r="L115" s="224" t="s">
        <v>263</v>
      </c>
      <c r="AA115" s="70">
        <v>166</v>
      </c>
      <c r="AB115" s="68">
        <v>329603</v>
      </c>
      <c r="AC115" s="68">
        <v>753</v>
      </c>
      <c r="AD115" s="68">
        <v>28114</v>
      </c>
      <c r="AE115" s="68">
        <v>36068</v>
      </c>
      <c r="AF115" s="68"/>
      <c r="AG115" s="69">
        <v>85</v>
      </c>
      <c r="AH115" s="136">
        <f t="shared" si="16"/>
        <v>394453</v>
      </c>
      <c r="AI115" s="3">
        <f>'t1'!AL115</f>
        <v>1</v>
      </c>
    </row>
    <row r="116" spans="1:35" ht="12" customHeight="1">
      <c r="A116" s="59" t="str">
        <f>'t1'!A116</f>
        <v>collab.re prof.le assistente sociale - d</v>
      </c>
      <c r="B116" s="78" t="str">
        <f>'t1'!B116</f>
        <v>T16024</v>
      </c>
      <c r="C116" s="70">
        <f t="shared" si="13"/>
        <v>667.24</v>
      </c>
      <c r="D116" s="200">
        <f t="shared" si="14"/>
        <v>1228506</v>
      </c>
      <c r="E116" s="200">
        <f t="shared" si="9"/>
        <v>5236</v>
      </c>
      <c r="F116" s="200">
        <f t="shared" si="9"/>
        <v>125779</v>
      </c>
      <c r="G116" s="200">
        <f t="shared" si="10"/>
        <v>113903</v>
      </c>
      <c r="H116" s="200">
        <f t="shared" si="11"/>
        <v>0</v>
      </c>
      <c r="I116" s="201">
        <f t="shared" si="12"/>
        <v>526</v>
      </c>
      <c r="J116" s="136">
        <f t="shared" si="15"/>
        <v>1472898</v>
      </c>
      <c r="K116" s="3">
        <f>'t1'!N116</f>
        <v>1</v>
      </c>
      <c r="L116" s="224" t="s">
        <v>263</v>
      </c>
      <c r="AA116" s="70">
        <v>667.24</v>
      </c>
      <c r="AB116" s="68">
        <v>1228506</v>
      </c>
      <c r="AC116" s="68">
        <v>5236</v>
      </c>
      <c r="AD116" s="68">
        <v>125779</v>
      </c>
      <c r="AE116" s="68">
        <v>113903</v>
      </c>
      <c r="AF116" s="68"/>
      <c r="AG116" s="69">
        <v>526</v>
      </c>
      <c r="AH116" s="136">
        <f t="shared" si="16"/>
        <v>1472898</v>
      </c>
      <c r="AI116" s="3">
        <f>'t1'!AL116</f>
        <v>1</v>
      </c>
    </row>
    <row r="117" spans="1:35" ht="12" customHeight="1">
      <c r="A117" s="59" t="str">
        <f>'t1'!A117</f>
        <v>collab.re tec. - prof.le esperto - ds</v>
      </c>
      <c r="B117" s="78" t="str">
        <f>'t1'!B117</f>
        <v>T18027</v>
      </c>
      <c r="C117" s="70">
        <f t="shared" si="13"/>
        <v>120</v>
      </c>
      <c r="D117" s="200">
        <f t="shared" si="14"/>
        <v>238267</v>
      </c>
      <c r="E117" s="200">
        <f t="shared" si="9"/>
        <v>777</v>
      </c>
      <c r="F117" s="200">
        <f t="shared" si="9"/>
        <v>6593</v>
      </c>
      <c r="G117" s="200">
        <f t="shared" si="10"/>
        <v>23807</v>
      </c>
      <c r="H117" s="200">
        <f t="shared" si="11"/>
        <v>0</v>
      </c>
      <c r="I117" s="201">
        <f t="shared" si="12"/>
        <v>0</v>
      </c>
      <c r="J117" s="136">
        <f t="shared" si="15"/>
        <v>269444</v>
      </c>
      <c r="K117" s="3">
        <f>'t1'!N117</f>
        <v>1</v>
      </c>
      <c r="L117" s="224" t="s">
        <v>263</v>
      </c>
      <c r="AA117" s="70">
        <v>120</v>
      </c>
      <c r="AB117" s="68">
        <v>238267</v>
      </c>
      <c r="AC117" s="68">
        <v>777</v>
      </c>
      <c r="AD117" s="68">
        <v>6593</v>
      </c>
      <c r="AE117" s="68">
        <v>23807</v>
      </c>
      <c r="AF117" s="68"/>
      <c r="AG117" s="69"/>
      <c r="AH117" s="136">
        <f t="shared" si="16"/>
        <v>269444</v>
      </c>
      <c r="AI117" s="3">
        <f>'t1'!AL117</f>
        <v>1</v>
      </c>
    </row>
    <row r="118" spans="1:35" ht="12" customHeight="1">
      <c r="A118" s="59" t="str">
        <f>'t1'!A118</f>
        <v>collab.re tec. - prof.le - d</v>
      </c>
      <c r="B118" s="78" t="str">
        <f>'t1'!B118</f>
        <v>T16026</v>
      </c>
      <c r="C118" s="70">
        <f t="shared" si="13"/>
        <v>414.77</v>
      </c>
      <c r="D118" s="200">
        <f t="shared" si="14"/>
        <v>764605</v>
      </c>
      <c r="E118" s="200">
        <f t="shared" si="9"/>
        <v>1130</v>
      </c>
      <c r="F118" s="200">
        <f t="shared" si="9"/>
        <v>22019</v>
      </c>
      <c r="G118" s="200">
        <f t="shared" si="10"/>
        <v>68761</v>
      </c>
      <c r="H118" s="200">
        <f t="shared" si="11"/>
        <v>0</v>
      </c>
      <c r="I118" s="201">
        <f t="shared" si="12"/>
        <v>360</v>
      </c>
      <c r="J118" s="136">
        <f t="shared" si="15"/>
        <v>856155</v>
      </c>
      <c r="K118" s="3">
        <f>'t1'!N118</f>
        <v>1</v>
      </c>
      <c r="L118" s="224" t="s">
        <v>263</v>
      </c>
      <c r="AA118" s="70">
        <v>414.77</v>
      </c>
      <c r="AB118" s="68">
        <v>764605</v>
      </c>
      <c r="AC118" s="68">
        <v>1130</v>
      </c>
      <c r="AD118" s="68">
        <v>22019</v>
      </c>
      <c r="AE118" s="68">
        <v>68761</v>
      </c>
      <c r="AF118" s="68"/>
      <c r="AG118" s="69">
        <v>360</v>
      </c>
      <c r="AH118" s="136">
        <f t="shared" si="16"/>
        <v>856155</v>
      </c>
      <c r="AI118" s="3">
        <f>'t1'!AL118</f>
        <v>1</v>
      </c>
    </row>
    <row r="119" spans="1:35" ht="12" customHeight="1">
      <c r="A119" s="59" t="str">
        <f>'t1'!A119</f>
        <v>oper.re prof.le assistente soc. - c</v>
      </c>
      <c r="B119" s="78" t="str">
        <f>'t1'!B119</f>
        <v>T14050</v>
      </c>
      <c r="C119" s="70">
        <f t="shared" si="13"/>
        <v>0</v>
      </c>
      <c r="D119" s="200">
        <f t="shared" si="14"/>
        <v>0</v>
      </c>
      <c r="E119" s="200">
        <f t="shared" si="9"/>
        <v>0</v>
      </c>
      <c r="F119" s="200">
        <f t="shared" si="9"/>
        <v>0</v>
      </c>
      <c r="G119" s="200">
        <f t="shared" si="10"/>
        <v>0</v>
      </c>
      <c r="H119" s="200">
        <f t="shared" si="11"/>
        <v>0</v>
      </c>
      <c r="I119" s="201">
        <f t="shared" si="12"/>
        <v>0</v>
      </c>
      <c r="J119" s="136">
        <f t="shared" si="15"/>
        <v>0</v>
      </c>
      <c r="K119" s="3">
        <f>'t1'!N119</f>
        <v>0</v>
      </c>
      <c r="L119" s="224" t="s">
        <v>263</v>
      </c>
      <c r="AA119" s="70"/>
      <c r="AB119" s="68"/>
      <c r="AC119" s="68"/>
      <c r="AD119" s="68"/>
      <c r="AE119" s="68"/>
      <c r="AF119" s="68"/>
      <c r="AG119" s="69"/>
      <c r="AH119" s="136">
        <f t="shared" si="16"/>
        <v>0</v>
      </c>
      <c r="AI119" s="3">
        <f>'t1'!AL119</f>
        <v>0</v>
      </c>
    </row>
    <row r="120" spans="1:35" ht="12" customHeight="1">
      <c r="A120" s="59" t="str">
        <f>'t1'!A120</f>
        <v>assistente tecnico - c</v>
      </c>
      <c r="B120" s="78" t="str">
        <f>'t1'!B120</f>
        <v>T14007</v>
      </c>
      <c r="C120" s="70">
        <f t="shared" si="13"/>
        <v>568.69</v>
      </c>
      <c r="D120" s="200">
        <f t="shared" si="14"/>
        <v>964321</v>
      </c>
      <c r="E120" s="200">
        <f t="shared" si="9"/>
        <v>5218</v>
      </c>
      <c r="F120" s="200">
        <f t="shared" si="9"/>
        <v>31275</v>
      </c>
      <c r="G120" s="200">
        <f t="shared" si="10"/>
        <v>84161</v>
      </c>
      <c r="H120" s="200">
        <f t="shared" si="11"/>
        <v>0</v>
      </c>
      <c r="I120" s="201">
        <f t="shared" si="12"/>
        <v>588</v>
      </c>
      <c r="J120" s="136">
        <f t="shared" si="15"/>
        <v>1084387</v>
      </c>
      <c r="K120" s="3">
        <f>'t1'!N120</f>
        <v>1</v>
      </c>
      <c r="L120" s="224" t="s">
        <v>263</v>
      </c>
      <c r="AA120" s="70">
        <v>568.69</v>
      </c>
      <c r="AB120" s="68">
        <v>964321</v>
      </c>
      <c r="AC120" s="68">
        <v>5218</v>
      </c>
      <c r="AD120" s="68">
        <v>31275</v>
      </c>
      <c r="AE120" s="68">
        <v>84161</v>
      </c>
      <c r="AF120" s="68"/>
      <c r="AG120" s="69">
        <v>588</v>
      </c>
      <c r="AH120" s="136">
        <f t="shared" si="16"/>
        <v>1084387</v>
      </c>
      <c r="AI120" s="3">
        <f>'t1'!AL120</f>
        <v>1</v>
      </c>
    </row>
    <row r="121" spans="1:35" ht="12" customHeight="1">
      <c r="A121" s="59" t="str">
        <f>'t1'!A121</f>
        <v>program.re - c</v>
      </c>
      <c r="B121" s="78" t="str">
        <f>'t1'!B121</f>
        <v>T14063</v>
      </c>
      <c r="C121" s="70">
        <f t="shared" si="13"/>
        <v>123.78</v>
      </c>
      <c r="D121" s="200">
        <f t="shared" si="14"/>
        <v>209877</v>
      </c>
      <c r="E121" s="200">
        <f t="shared" si="9"/>
        <v>0</v>
      </c>
      <c r="F121" s="200">
        <f t="shared" si="9"/>
        <v>6619</v>
      </c>
      <c r="G121" s="200">
        <f t="shared" si="10"/>
        <v>18209</v>
      </c>
      <c r="H121" s="200">
        <f t="shared" si="11"/>
        <v>0</v>
      </c>
      <c r="I121" s="201">
        <f t="shared" si="12"/>
        <v>0</v>
      </c>
      <c r="J121" s="136">
        <f t="shared" si="15"/>
        <v>234705</v>
      </c>
      <c r="K121" s="3">
        <f>'t1'!N121</f>
        <v>1</v>
      </c>
      <c r="L121" s="224" t="s">
        <v>263</v>
      </c>
      <c r="AA121" s="70">
        <v>123.78</v>
      </c>
      <c r="AB121" s="68">
        <v>209877</v>
      </c>
      <c r="AC121" s="68"/>
      <c r="AD121" s="68">
        <v>6619</v>
      </c>
      <c r="AE121" s="68">
        <v>18209</v>
      </c>
      <c r="AF121" s="68"/>
      <c r="AG121" s="69"/>
      <c r="AH121" s="136">
        <f t="shared" si="16"/>
        <v>234705</v>
      </c>
      <c r="AI121" s="3">
        <f>'t1'!AL121</f>
        <v>1</v>
      </c>
    </row>
    <row r="122" spans="1:35" ht="12" customHeight="1">
      <c r="A122" s="59" t="str">
        <f>'t1'!A122</f>
        <v>operatore tecnico special.to esperto - c (2)</v>
      </c>
      <c r="B122" s="78" t="str">
        <f>'t1'!B122</f>
        <v>T14E59</v>
      </c>
      <c r="C122" s="70">
        <f t="shared" si="13"/>
        <v>555.57</v>
      </c>
      <c r="D122" s="200">
        <f t="shared" si="14"/>
        <v>943756</v>
      </c>
      <c r="E122" s="200">
        <f t="shared" si="9"/>
        <v>3619</v>
      </c>
      <c r="F122" s="200">
        <f t="shared" si="9"/>
        <v>26497</v>
      </c>
      <c r="G122" s="200">
        <f t="shared" si="10"/>
        <v>81726</v>
      </c>
      <c r="H122" s="200">
        <f t="shared" si="11"/>
        <v>0</v>
      </c>
      <c r="I122" s="201">
        <f t="shared" si="12"/>
        <v>136</v>
      </c>
      <c r="J122" s="136">
        <f t="shared" si="15"/>
        <v>1055462</v>
      </c>
      <c r="K122" s="3">
        <f>'t1'!N122</f>
        <v>1</v>
      </c>
      <c r="L122" s="224" t="s">
        <v>263</v>
      </c>
      <c r="AA122" s="70">
        <v>555.57</v>
      </c>
      <c r="AB122" s="68">
        <v>943756</v>
      </c>
      <c r="AC122" s="68">
        <v>3619</v>
      </c>
      <c r="AD122" s="68">
        <v>26497</v>
      </c>
      <c r="AE122" s="68">
        <v>81726</v>
      </c>
      <c r="AF122" s="68"/>
      <c r="AG122" s="69">
        <v>136</v>
      </c>
      <c r="AH122" s="136">
        <f t="shared" si="16"/>
        <v>1055462</v>
      </c>
      <c r="AI122" s="3">
        <f>'t1'!AL122</f>
        <v>1</v>
      </c>
    </row>
    <row r="123" spans="1:35" ht="12" customHeight="1">
      <c r="A123" s="59" t="str">
        <f>'t1'!A123</f>
        <v>operatore tecnico special.to - bs</v>
      </c>
      <c r="B123" s="78" t="str">
        <f>'t1'!B123</f>
        <v>T13059</v>
      </c>
      <c r="C123" s="70">
        <f t="shared" si="13"/>
        <v>980.87</v>
      </c>
      <c r="D123" s="200">
        <f t="shared" si="14"/>
        <v>1504208</v>
      </c>
      <c r="E123" s="200">
        <f t="shared" si="9"/>
        <v>7571</v>
      </c>
      <c r="F123" s="200">
        <f t="shared" si="9"/>
        <v>118440</v>
      </c>
      <c r="G123" s="200">
        <f t="shared" si="10"/>
        <v>137268</v>
      </c>
      <c r="H123" s="200">
        <f t="shared" si="11"/>
        <v>0</v>
      </c>
      <c r="I123" s="201">
        <f t="shared" si="12"/>
        <v>66</v>
      </c>
      <c r="J123" s="136">
        <f t="shared" si="15"/>
        <v>1767421</v>
      </c>
      <c r="K123" s="3">
        <f>'t1'!N123</f>
        <v>1</v>
      </c>
      <c r="L123" s="224" t="s">
        <v>263</v>
      </c>
      <c r="AA123" s="70">
        <v>980.87</v>
      </c>
      <c r="AB123" s="68">
        <v>1504208</v>
      </c>
      <c r="AC123" s="68">
        <v>7571</v>
      </c>
      <c r="AD123" s="68">
        <v>118440</v>
      </c>
      <c r="AE123" s="68">
        <v>137268</v>
      </c>
      <c r="AF123" s="68"/>
      <c r="AG123" s="69">
        <v>66</v>
      </c>
      <c r="AH123" s="136">
        <f t="shared" si="16"/>
        <v>1767421</v>
      </c>
      <c r="AI123" s="3">
        <f>'t1'!AL123</f>
        <v>1</v>
      </c>
    </row>
    <row r="124" spans="1:35" ht="12" customHeight="1">
      <c r="A124" s="59" t="str">
        <f>'t1'!A124</f>
        <v>operatore socio sanitario - bs</v>
      </c>
      <c r="B124" s="78" t="str">
        <f>'t1'!B124</f>
        <v>T13660</v>
      </c>
      <c r="C124" s="70">
        <f t="shared" si="13"/>
        <v>9360.15</v>
      </c>
      <c r="D124" s="200">
        <f t="shared" si="14"/>
        <v>14371485</v>
      </c>
      <c r="E124" s="200">
        <f t="shared" si="9"/>
        <v>15677</v>
      </c>
      <c r="F124" s="200">
        <f t="shared" si="9"/>
        <v>499739</v>
      </c>
      <c r="G124" s="200">
        <f t="shared" si="10"/>
        <v>1253243</v>
      </c>
      <c r="H124" s="200">
        <f t="shared" si="11"/>
        <v>0</v>
      </c>
      <c r="I124" s="201">
        <f t="shared" si="12"/>
        <v>3364</v>
      </c>
      <c r="J124" s="136">
        <f t="shared" si="15"/>
        <v>16136780</v>
      </c>
      <c r="K124" s="3">
        <f>'t1'!N124</f>
        <v>1</v>
      </c>
      <c r="L124" s="224" t="s">
        <v>263</v>
      </c>
      <c r="AA124" s="70">
        <v>9360.15</v>
      </c>
      <c r="AB124" s="68">
        <v>14371485</v>
      </c>
      <c r="AC124" s="68">
        <v>15677</v>
      </c>
      <c r="AD124" s="68">
        <v>499739</v>
      </c>
      <c r="AE124" s="68">
        <v>1253243</v>
      </c>
      <c r="AF124" s="68"/>
      <c r="AG124" s="69">
        <v>3364</v>
      </c>
      <c r="AH124" s="136">
        <f t="shared" si="16"/>
        <v>16136780</v>
      </c>
      <c r="AI124" s="3">
        <f>'t1'!AL124</f>
        <v>1</v>
      </c>
    </row>
    <row r="125" spans="1:35" ht="12" customHeight="1">
      <c r="A125" s="59" t="str">
        <f>'t1'!A125</f>
        <v>operatore tecnico - b</v>
      </c>
      <c r="B125" s="78" t="str">
        <f>'t1'!B125</f>
        <v>T12057</v>
      </c>
      <c r="C125" s="70">
        <f t="shared" si="13"/>
        <v>2673.34</v>
      </c>
      <c r="D125" s="200">
        <f t="shared" si="14"/>
        <v>3962892</v>
      </c>
      <c r="E125" s="200">
        <f t="shared" si="9"/>
        <v>18287</v>
      </c>
      <c r="F125" s="200">
        <f t="shared" si="9"/>
        <v>231287</v>
      </c>
      <c r="G125" s="200">
        <f t="shared" si="10"/>
        <v>353587</v>
      </c>
      <c r="H125" s="200">
        <f t="shared" si="11"/>
        <v>0</v>
      </c>
      <c r="I125" s="201">
        <f t="shared" si="12"/>
        <v>1632</v>
      </c>
      <c r="J125" s="136">
        <f t="shared" si="15"/>
        <v>4564421</v>
      </c>
      <c r="K125" s="3">
        <f>'t1'!N125</f>
        <v>1</v>
      </c>
      <c r="L125" s="224" t="s">
        <v>263</v>
      </c>
      <c r="AA125" s="70">
        <v>2673.34</v>
      </c>
      <c r="AB125" s="68">
        <v>3962892</v>
      </c>
      <c r="AC125" s="68">
        <v>18287</v>
      </c>
      <c r="AD125" s="68">
        <v>231287</v>
      </c>
      <c r="AE125" s="68">
        <v>353587</v>
      </c>
      <c r="AF125" s="68"/>
      <c r="AG125" s="69">
        <v>1632</v>
      </c>
      <c r="AH125" s="136">
        <f t="shared" si="16"/>
        <v>4564421</v>
      </c>
      <c r="AI125" s="3">
        <f>'t1'!AL125</f>
        <v>1</v>
      </c>
    </row>
    <row r="126" spans="1:35" ht="12" customHeight="1">
      <c r="A126" s="59" t="str">
        <f>'t1'!A126</f>
        <v>operatore tecnico addetto all'assistenza - b</v>
      </c>
      <c r="B126" s="78" t="str">
        <f>'t1'!B126</f>
        <v>T12058</v>
      </c>
      <c r="C126" s="70">
        <f t="shared" si="13"/>
        <v>384.48</v>
      </c>
      <c r="D126" s="200">
        <f t="shared" si="14"/>
        <v>570439</v>
      </c>
      <c r="E126" s="200">
        <f t="shared" si="9"/>
        <v>2454</v>
      </c>
      <c r="F126" s="200">
        <f t="shared" si="9"/>
        <v>53281</v>
      </c>
      <c r="G126" s="200">
        <f t="shared" si="10"/>
        <v>52627</v>
      </c>
      <c r="H126" s="200">
        <f t="shared" si="11"/>
        <v>0</v>
      </c>
      <c r="I126" s="201">
        <f t="shared" si="12"/>
        <v>0</v>
      </c>
      <c r="J126" s="136">
        <f t="shared" si="15"/>
        <v>678801</v>
      </c>
      <c r="K126" s="3">
        <f>'t1'!N126</f>
        <v>1</v>
      </c>
      <c r="L126" s="224" t="s">
        <v>263</v>
      </c>
      <c r="AA126" s="70">
        <v>384.48</v>
      </c>
      <c r="AB126" s="68">
        <v>570439</v>
      </c>
      <c r="AC126" s="68">
        <v>2454</v>
      </c>
      <c r="AD126" s="68">
        <v>53281</v>
      </c>
      <c r="AE126" s="68">
        <v>52627</v>
      </c>
      <c r="AF126" s="68"/>
      <c r="AG126" s="69"/>
      <c r="AH126" s="136">
        <f t="shared" si="16"/>
        <v>678801</v>
      </c>
      <c r="AI126" s="3">
        <f>'t1'!AL126</f>
        <v>1</v>
      </c>
    </row>
    <row r="127" spans="1:35" ht="12" customHeight="1">
      <c r="A127" s="59" t="str">
        <f>'t1'!A127</f>
        <v>ausiliario specializzato - a</v>
      </c>
      <c r="B127" s="78" t="str">
        <f>'t1'!B127</f>
        <v>T11008</v>
      </c>
      <c r="C127" s="70">
        <f t="shared" si="13"/>
        <v>97.08</v>
      </c>
      <c r="D127" s="200">
        <f t="shared" si="14"/>
        <v>132905</v>
      </c>
      <c r="E127" s="200">
        <f t="shared" si="9"/>
        <v>863</v>
      </c>
      <c r="F127" s="200">
        <f t="shared" si="9"/>
        <v>12026</v>
      </c>
      <c r="G127" s="200">
        <f t="shared" si="10"/>
        <v>12250</v>
      </c>
      <c r="H127" s="200">
        <f t="shared" si="11"/>
        <v>0</v>
      </c>
      <c r="I127" s="201">
        <f t="shared" si="12"/>
        <v>0</v>
      </c>
      <c r="J127" s="136">
        <f t="shared" si="15"/>
        <v>158044</v>
      </c>
      <c r="K127" s="3">
        <f>'t1'!N127</f>
        <v>1</v>
      </c>
      <c r="L127" s="224" t="s">
        <v>263</v>
      </c>
      <c r="AA127" s="70">
        <v>97.08</v>
      </c>
      <c r="AB127" s="68">
        <v>132905</v>
      </c>
      <c r="AC127" s="68">
        <v>863</v>
      </c>
      <c r="AD127" s="68">
        <v>12026</v>
      </c>
      <c r="AE127" s="68">
        <v>12250</v>
      </c>
      <c r="AF127" s="68"/>
      <c r="AG127" s="69"/>
      <c r="AH127" s="136">
        <f t="shared" si="16"/>
        <v>158044</v>
      </c>
      <c r="AI127" s="3">
        <f>'t1'!AL127</f>
        <v>1</v>
      </c>
    </row>
    <row r="128" spans="1:35" ht="12" customHeight="1">
      <c r="A128" s="59" t="str">
        <f>'t1'!A128</f>
        <v>profilo atipico ruolo tecnico</v>
      </c>
      <c r="B128" s="78" t="str">
        <f>'t1'!B128</f>
        <v>T00062</v>
      </c>
      <c r="C128" s="70">
        <f t="shared" si="13"/>
        <v>0</v>
      </c>
      <c r="D128" s="200">
        <f t="shared" si="14"/>
        <v>0</v>
      </c>
      <c r="E128" s="200">
        <f t="shared" si="9"/>
        <v>0</v>
      </c>
      <c r="F128" s="200">
        <f t="shared" si="9"/>
        <v>0</v>
      </c>
      <c r="G128" s="200">
        <f t="shared" si="10"/>
        <v>0</v>
      </c>
      <c r="H128" s="200">
        <f t="shared" si="11"/>
        <v>0</v>
      </c>
      <c r="I128" s="201">
        <f t="shared" si="12"/>
        <v>0</v>
      </c>
      <c r="J128" s="136">
        <f t="shared" si="15"/>
        <v>0</v>
      </c>
      <c r="K128" s="3">
        <f>'t1'!N128</f>
        <v>0</v>
      </c>
      <c r="L128" s="224" t="s">
        <v>263</v>
      </c>
      <c r="AA128" s="70"/>
      <c r="AB128" s="68"/>
      <c r="AC128" s="68"/>
      <c r="AD128" s="68"/>
      <c r="AE128" s="68"/>
      <c r="AF128" s="68"/>
      <c r="AG128" s="69"/>
      <c r="AH128" s="136">
        <f t="shared" si="16"/>
        <v>0</v>
      </c>
      <c r="AI128" s="3">
        <f>'t1'!AL128</f>
        <v>0</v>
      </c>
    </row>
    <row r="129" spans="1:35" ht="12" customHeight="1">
      <c r="A129" s="59" t="str">
        <f>'t1'!A129</f>
        <v>dirigente amm.vo con incarico di struttura complessa</v>
      </c>
      <c r="B129" s="78" t="str">
        <f>'t1'!B129</f>
        <v>AD0032</v>
      </c>
      <c r="C129" s="70">
        <f t="shared" si="13"/>
        <v>148</v>
      </c>
      <c r="D129" s="200">
        <f t="shared" si="14"/>
        <v>493077</v>
      </c>
      <c r="E129" s="200">
        <f t="shared" si="9"/>
        <v>2986</v>
      </c>
      <c r="F129" s="200">
        <f t="shared" si="9"/>
        <v>0</v>
      </c>
      <c r="G129" s="200">
        <f t="shared" si="10"/>
        <v>74894</v>
      </c>
      <c r="H129" s="200">
        <f t="shared" si="11"/>
        <v>0</v>
      </c>
      <c r="I129" s="201">
        <f t="shared" si="12"/>
        <v>0</v>
      </c>
      <c r="J129" s="136">
        <f t="shared" si="15"/>
        <v>570957</v>
      </c>
      <c r="K129" s="3">
        <f>'t1'!N129</f>
        <v>1</v>
      </c>
      <c r="L129" s="224" t="s">
        <v>266</v>
      </c>
      <c r="AA129" s="70">
        <v>148</v>
      </c>
      <c r="AB129" s="68">
        <v>493077</v>
      </c>
      <c r="AC129" s="68">
        <v>2986</v>
      </c>
      <c r="AD129" s="68"/>
      <c r="AE129" s="68">
        <v>74894</v>
      </c>
      <c r="AF129" s="68"/>
      <c r="AG129" s="69"/>
      <c r="AH129" s="136">
        <f t="shared" si="16"/>
        <v>570957</v>
      </c>
      <c r="AI129" s="3">
        <f>'t1'!AL129</f>
        <v>1</v>
      </c>
    </row>
    <row r="130" spans="1:35" ht="12" customHeight="1">
      <c r="A130" s="59" t="str">
        <f>'t1'!A130</f>
        <v>dirigente amm.vo con incarico di struttura semplice</v>
      </c>
      <c r="B130" s="78" t="str">
        <f>'t1'!B130</f>
        <v>AD0S31</v>
      </c>
      <c r="C130" s="70">
        <f t="shared" si="13"/>
        <v>48</v>
      </c>
      <c r="D130" s="200">
        <f t="shared" si="14"/>
        <v>159917</v>
      </c>
      <c r="E130" s="200">
        <f t="shared" si="9"/>
        <v>329</v>
      </c>
      <c r="F130" s="200">
        <f t="shared" si="9"/>
        <v>0</v>
      </c>
      <c r="G130" s="200">
        <f t="shared" si="10"/>
        <v>18295</v>
      </c>
      <c r="H130" s="200">
        <f t="shared" si="11"/>
        <v>0</v>
      </c>
      <c r="I130" s="201">
        <f t="shared" si="12"/>
        <v>0</v>
      </c>
      <c r="J130" s="136">
        <f t="shared" si="15"/>
        <v>178541</v>
      </c>
      <c r="K130" s="3">
        <f>'t1'!N130</f>
        <v>1</v>
      </c>
      <c r="L130" s="224" t="s">
        <v>266</v>
      </c>
      <c r="AA130" s="70">
        <v>48</v>
      </c>
      <c r="AB130" s="68">
        <v>159917</v>
      </c>
      <c r="AC130" s="68">
        <v>329</v>
      </c>
      <c r="AD130" s="68"/>
      <c r="AE130" s="68">
        <v>18295</v>
      </c>
      <c r="AF130" s="68"/>
      <c r="AG130" s="69"/>
      <c r="AH130" s="136">
        <f t="shared" si="16"/>
        <v>178541</v>
      </c>
      <c r="AI130" s="3">
        <f>'t1'!AL130</f>
        <v>1</v>
      </c>
    </row>
    <row r="131" spans="1:35" ht="12" customHeight="1">
      <c r="A131" s="59" t="str">
        <f>'t1'!A131</f>
        <v>dirigente amm.vo con altri incar.prof.li</v>
      </c>
      <c r="B131" s="78" t="str">
        <f>'t1'!B131</f>
        <v>AD0A31</v>
      </c>
      <c r="C131" s="70">
        <f t="shared" si="13"/>
        <v>117</v>
      </c>
      <c r="D131" s="200">
        <f t="shared" si="14"/>
        <v>389797</v>
      </c>
      <c r="E131" s="200">
        <f t="shared" si="9"/>
        <v>959</v>
      </c>
      <c r="F131" s="200">
        <f t="shared" si="9"/>
        <v>0</v>
      </c>
      <c r="G131" s="200">
        <f t="shared" si="10"/>
        <v>44580</v>
      </c>
      <c r="H131" s="200">
        <f t="shared" si="11"/>
        <v>0</v>
      </c>
      <c r="I131" s="201">
        <f t="shared" si="12"/>
        <v>191</v>
      </c>
      <c r="J131" s="136">
        <f t="shared" si="15"/>
        <v>435145</v>
      </c>
      <c r="K131" s="3">
        <f>'t1'!N131</f>
        <v>1</v>
      </c>
      <c r="L131" s="224" t="s">
        <v>266</v>
      </c>
      <c r="AA131" s="70">
        <v>117</v>
      </c>
      <c r="AB131" s="68">
        <v>389797</v>
      </c>
      <c r="AC131" s="68">
        <v>959</v>
      </c>
      <c r="AD131" s="68"/>
      <c r="AE131" s="68">
        <v>44580</v>
      </c>
      <c r="AF131" s="68"/>
      <c r="AG131" s="69">
        <v>191</v>
      </c>
      <c r="AH131" s="136">
        <f t="shared" si="16"/>
        <v>435145</v>
      </c>
      <c r="AI131" s="3">
        <f>'t1'!AL131</f>
        <v>1</v>
      </c>
    </row>
    <row r="132" spans="1:35" ht="12" customHeight="1">
      <c r="A132" s="59" t="str">
        <f>'t1'!A132</f>
        <v>dirig. amm.vo a t. determinato (art. 15-septies dlgs.502/92)</v>
      </c>
      <c r="B132" s="78" t="str">
        <f>'t1'!B132</f>
        <v>AD0612</v>
      </c>
      <c r="C132" s="70">
        <f t="shared" si="13"/>
        <v>40</v>
      </c>
      <c r="D132" s="200">
        <f t="shared" si="14"/>
        <v>133264</v>
      </c>
      <c r="E132" s="200">
        <f t="shared" si="9"/>
        <v>0</v>
      </c>
      <c r="F132" s="200">
        <f t="shared" si="9"/>
        <v>0</v>
      </c>
      <c r="G132" s="200">
        <f t="shared" si="10"/>
        <v>16432</v>
      </c>
      <c r="H132" s="200">
        <f t="shared" si="11"/>
        <v>0</v>
      </c>
      <c r="I132" s="201">
        <f t="shared" si="12"/>
        <v>0</v>
      </c>
      <c r="J132" s="136">
        <f t="shared" si="15"/>
        <v>149696</v>
      </c>
      <c r="K132" s="3">
        <f>'t1'!N132</f>
        <v>1</v>
      </c>
      <c r="L132" s="224" t="s">
        <v>266</v>
      </c>
      <c r="AA132" s="70">
        <v>40</v>
      </c>
      <c r="AB132" s="68">
        <v>133264</v>
      </c>
      <c r="AC132" s="68"/>
      <c r="AD132" s="68"/>
      <c r="AE132" s="68">
        <v>16432</v>
      </c>
      <c r="AF132" s="68"/>
      <c r="AG132" s="69"/>
      <c r="AH132" s="136">
        <f t="shared" si="16"/>
        <v>149696</v>
      </c>
      <c r="AI132" s="3">
        <f>'t1'!AL132</f>
        <v>1</v>
      </c>
    </row>
    <row r="133" spans="1:35" ht="12" customHeight="1">
      <c r="A133" s="59" t="str">
        <f>'t1'!A133</f>
        <v>collaboratore amministrativo prof.le esperto - ds</v>
      </c>
      <c r="B133" s="78" t="str">
        <f>'t1'!B133</f>
        <v>A18029</v>
      </c>
      <c r="C133" s="70">
        <f t="shared" si="13"/>
        <v>1394.46</v>
      </c>
      <c r="D133" s="200">
        <f t="shared" si="14"/>
        <v>2784052</v>
      </c>
      <c r="E133" s="200">
        <f t="shared" si="9"/>
        <v>27472</v>
      </c>
      <c r="F133" s="200">
        <f t="shared" si="9"/>
        <v>231817</v>
      </c>
      <c r="G133" s="200">
        <f t="shared" si="10"/>
        <v>284563</v>
      </c>
      <c r="H133" s="200">
        <f t="shared" si="11"/>
        <v>0</v>
      </c>
      <c r="I133" s="201">
        <f t="shared" si="12"/>
        <v>253</v>
      </c>
      <c r="J133" s="136">
        <f t="shared" si="15"/>
        <v>3327651</v>
      </c>
      <c r="K133" s="3">
        <f>'t1'!N133</f>
        <v>1</v>
      </c>
      <c r="L133" s="224" t="s">
        <v>263</v>
      </c>
      <c r="AA133" s="70">
        <v>1394.46</v>
      </c>
      <c r="AB133" s="68">
        <v>2784052</v>
      </c>
      <c r="AC133" s="68">
        <v>27472</v>
      </c>
      <c r="AD133" s="68">
        <v>231817</v>
      </c>
      <c r="AE133" s="68">
        <v>284563</v>
      </c>
      <c r="AF133" s="68"/>
      <c r="AG133" s="69">
        <v>253</v>
      </c>
      <c r="AH133" s="136">
        <f t="shared" si="16"/>
        <v>3327651</v>
      </c>
      <c r="AI133" s="3">
        <f>'t1'!AL133</f>
        <v>1</v>
      </c>
    </row>
    <row r="134" spans="1:35" ht="12" customHeight="1">
      <c r="A134" s="59" t="str">
        <f>'t1'!A134</f>
        <v>collaboratore amministrativo prof.le - d</v>
      </c>
      <c r="B134" s="78" t="str">
        <f>'t1'!B134</f>
        <v>A16028</v>
      </c>
      <c r="C134" s="70">
        <f t="shared" si="13"/>
        <v>2672.3</v>
      </c>
      <c r="D134" s="200">
        <f t="shared" si="14"/>
        <v>4943760</v>
      </c>
      <c r="E134" s="200">
        <f aca="true" t="shared" si="17" ref="E134:F140">ROUND(AC134,0)</f>
        <v>46618</v>
      </c>
      <c r="F134" s="200">
        <f t="shared" si="17"/>
        <v>328396</v>
      </c>
      <c r="G134" s="200">
        <f aca="true" t="shared" si="18" ref="G134:G140">ROUND(AE134,0)</f>
        <v>454093</v>
      </c>
      <c r="H134" s="200">
        <f aca="true" t="shared" si="19" ref="H134:H140">ROUND(AF134,0)</f>
        <v>0</v>
      </c>
      <c r="I134" s="201">
        <f aca="true" t="shared" si="20" ref="I134:I140">ROUND(AG134,0)</f>
        <v>761</v>
      </c>
      <c r="J134" s="136">
        <f t="shared" si="15"/>
        <v>5772106</v>
      </c>
      <c r="K134" s="3">
        <f>'t1'!N134</f>
        <v>1</v>
      </c>
      <c r="L134" s="224" t="s">
        <v>263</v>
      </c>
      <c r="AA134" s="70">
        <v>2672.3</v>
      </c>
      <c r="AB134" s="68">
        <v>4943760</v>
      </c>
      <c r="AC134" s="68">
        <v>46618</v>
      </c>
      <c r="AD134" s="68">
        <v>328396</v>
      </c>
      <c r="AE134" s="68">
        <v>454093</v>
      </c>
      <c r="AF134" s="68"/>
      <c r="AG134" s="69">
        <v>761</v>
      </c>
      <c r="AH134" s="136">
        <f t="shared" si="16"/>
        <v>5772106</v>
      </c>
      <c r="AI134" s="3">
        <f>'t1'!AL134</f>
        <v>1</v>
      </c>
    </row>
    <row r="135" spans="1:35" ht="12" customHeight="1">
      <c r="A135" s="59" t="str">
        <f>'t1'!A135</f>
        <v>assistente amministrativo - c</v>
      </c>
      <c r="B135" s="78" t="str">
        <f>'t1'!B135</f>
        <v>A14005</v>
      </c>
      <c r="C135" s="70">
        <f aca="true" t="shared" si="21" ref="C135:C140">ROUND(AA135,2)</f>
        <v>4035.02</v>
      </c>
      <c r="D135" s="200">
        <f aca="true" t="shared" si="22" ref="D135:D140">ROUND(AB135,0)</f>
        <v>6868719</v>
      </c>
      <c r="E135" s="200">
        <f t="shared" si="17"/>
        <v>59316</v>
      </c>
      <c r="F135" s="200">
        <f t="shared" si="17"/>
        <v>507851</v>
      </c>
      <c r="G135" s="200">
        <f t="shared" si="18"/>
        <v>627519</v>
      </c>
      <c r="H135" s="200">
        <f t="shared" si="19"/>
        <v>0</v>
      </c>
      <c r="I135" s="201">
        <f t="shared" si="20"/>
        <v>3723</v>
      </c>
      <c r="J135" s="136">
        <f aca="true" t="shared" si="23" ref="J135:J140">(D135+E135+F135+G135+H135)-I135</f>
        <v>8059682</v>
      </c>
      <c r="K135" s="3">
        <f>'t1'!N135</f>
        <v>1</v>
      </c>
      <c r="L135" s="224" t="s">
        <v>263</v>
      </c>
      <c r="AA135" s="70">
        <v>4035.02</v>
      </c>
      <c r="AB135" s="68">
        <v>6868719</v>
      </c>
      <c r="AC135" s="68">
        <v>59316</v>
      </c>
      <c r="AD135" s="68">
        <v>507851</v>
      </c>
      <c r="AE135" s="68">
        <v>627519</v>
      </c>
      <c r="AF135" s="68"/>
      <c r="AG135" s="69">
        <v>3723</v>
      </c>
      <c r="AH135" s="136">
        <f aca="true" t="shared" si="24" ref="AH135:AH140">(AB135+AC135+AD135+AE135+AF135)-AG135</f>
        <v>8059682</v>
      </c>
      <c r="AI135" s="3">
        <f>'t1'!AL135</f>
        <v>1</v>
      </c>
    </row>
    <row r="136" spans="1:35" ht="12" customHeight="1">
      <c r="A136" s="59" t="str">
        <f>'t1'!A136</f>
        <v>coadiutore amm.vo esperto - bs</v>
      </c>
      <c r="B136" s="78" t="str">
        <f>'t1'!B136</f>
        <v>A13018</v>
      </c>
      <c r="C136" s="70">
        <f t="shared" si="21"/>
        <v>220.72</v>
      </c>
      <c r="D136" s="200">
        <f t="shared" si="22"/>
        <v>338319</v>
      </c>
      <c r="E136" s="200">
        <f t="shared" si="17"/>
        <v>4042</v>
      </c>
      <c r="F136" s="200">
        <f t="shared" si="17"/>
        <v>27832</v>
      </c>
      <c r="G136" s="200">
        <f t="shared" si="18"/>
        <v>31178</v>
      </c>
      <c r="H136" s="200">
        <f t="shared" si="19"/>
        <v>0</v>
      </c>
      <c r="I136" s="201">
        <f t="shared" si="20"/>
        <v>66</v>
      </c>
      <c r="J136" s="136">
        <f t="shared" si="23"/>
        <v>401305</v>
      </c>
      <c r="K136" s="3">
        <f>'t1'!N136</f>
        <v>1</v>
      </c>
      <c r="L136" s="224" t="s">
        <v>263</v>
      </c>
      <c r="AA136" s="70">
        <v>220.72</v>
      </c>
      <c r="AB136" s="68">
        <v>338319</v>
      </c>
      <c r="AC136" s="68">
        <v>4042</v>
      </c>
      <c r="AD136" s="68">
        <v>27832</v>
      </c>
      <c r="AE136" s="68">
        <v>31178</v>
      </c>
      <c r="AF136" s="68"/>
      <c r="AG136" s="69">
        <v>66</v>
      </c>
      <c r="AH136" s="136">
        <f t="shared" si="24"/>
        <v>401305</v>
      </c>
      <c r="AI136" s="3">
        <f>'t1'!AL136</f>
        <v>1</v>
      </c>
    </row>
    <row r="137" spans="1:35" ht="12" customHeight="1">
      <c r="A137" s="59" t="str">
        <f>'t1'!A137</f>
        <v>coadiutore amm.vo - b</v>
      </c>
      <c r="B137" s="78" t="str">
        <f>'t1'!B137</f>
        <v>A12017</v>
      </c>
      <c r="C137" s="70">
        <f t="shared" si="21"/>
        <v>815.01</v>
      </c>
      <c r="D137" s="200">
        <f t="shared" si="22"/>
        <v>1207048</v>
      </c>
      <c r="E137" s="200">
        <f t="shared" si="17"/>
        <v>6386</v>
      </c>
      <c r="F137" s="200">
        <f t="shared" si="17"/>
        <v>65149</v>
      </c>
      <c r="G137" s="200">
        <f t="shared" si="18"/>
        <v>108039</v>
      </c>
      <c r="H137" s="200">
        <f t="shared" si="19"/>
        <v>0</v>
      </c>
      <c r="I137" s="201">
        <f t="shared" si="20"/>
        <v>691</v>
      </c>
      <c r="J137" s="136">
        <f t="shared" si="23"/>
        <v>1385931</v>
      </c>
      <c r="K137" s="3">
        <f>'t1'!N137</f>
        <v>1</v>
      </c>
      <c r="L137" s="224" t="s">
        <v>263</v>
      </c>
      <c r="AA137" s="70">
        <v>815.01</v>
      </c>
      <c r="AB137" s="68">
        <v>1207048</v>
      </c>
      <c r="AC137" s="68">
        <v>6386</v>
      </c>
      <c r="AD137" s="68">
        <v>65149</v>
      </c>
      <c r="AE137" s="68">
        <v>108039</v>
      </c>
      <c r="AF137" s="68"/>
      <c r="AG137" s="69">
        <v>691</v>
      </c>
      <c r="AH137" s="136">
        <f t="shared" si="24"/>
        <v>1385931</v>
      </c>
      <c r="AI137" s="3">
        <f>'t1'!AL137</f>
        <v>1</v>
      </c>
    </row>
    <row r="138" spans="1:35" ht="12" customHeight="1">
      <c r="A138" s="59" t="str">
        <f>'t1'!A138</f>
        <v>commesso - a</v>
      </c>
      <c r="B138" s="78" t="str">
        <f>'t1'!B138</f>
        <v>A11030</v>
      </c>
      <c r="C138" s="70">
        <f t="shared" si="21"/>
        <v>60.6</v>
      </c>
      <c r="D138" s="200">
        <f t="shared" si="22"/>
        <v>82959</v>
      </c>
      <c r="E138" s="200">
        <f t="shared" si="17"/>
        <v>0</v>
      </c>
      <c r="F138" s="200">
        <f t="shared" si="17"/>
        <v>466</v>
      </c>
      <c r="G138" s="200">
        <f t="shared" si="18"/>
        <v>7012</v>
      </c>
      <c r="H138" s="200">
        <f t="shared" si="19"/>
        <v>0</v>
      </c>
      <c r="I138" s="201">
        <f t="shared" si="20"/>
        <v>311</v>
      </c>
      <c r="J138" s="136">
        <f t="shared" si="23"/>
        <v>90126</v>
      </c>
      <c r="K138" s="3">
        <f>'t1'!N138</f>
        <v>1</v>
      </c>
      <c r="L138" s="224" t="s">
        <v>263</v>
      </c>
      <c r="AA138" s="70">
        <v>60.6</v>
      </c>
      <c r="AB138" s="68">
        <v>82959</v>
      </c>
      <c r="AC138" s="68"/>
      <c r="AD138" s="68">
        <v>466</v>
      </c>
      <c r="AE138" s="68">
        <v>7012</v>
      </c>
      <c r="AF138" s="68"/>
      <c r="AG138" s="69">
        <v>311</v>
      </c>
      <c r="AH138" s="136">
        <f t="shared" si="24"/>
        <v>90126</v>
      </c>
      <c r="AI138" s="3">
        <f>'t1'!AL138</f>
        <v>1</v>
      </c>
    </row>
    <row r="139" spans="1:35" ht="12" customHeight="1">
      <c r="A139" s="59" t="str">
        <f>'t1'!A139</f>
        <v>profilo atipico ruolo amministrativo</v>
      </c>
      <c r="B139" s="78" t="str">
        <f>'t1'!B139</f>
        <v>A00062</v>
      </c>
      <c r="C139" s="70">
        <f t="shared" si="21"/>
        <v>0</v>
      </c>
      <c r="D139" s="200">
        <f t="shared" si="22"/>
        <v>0</v>
      </c>
      <c r="E139" s="200">
        <f t="shared" si="17"/>
        <v>0</v>
      </c>
      <c r="F139" s="200">
        <f t="shared" si="17"/>
        <v>0</v>
      </c>
      <c r="G139" s="200">
        <f t="shared" si="18"/>
        <v>0</v>
      </c>
      <c r="H139" s="200">
        <f t="shared" si="19"/>
        <v>0</v>
      </c>
      <c r="I139" s="201">
        <f t="shared" si="20"/>
        <v>0</v>
      </c>
      <c r="J139" s="136">
        <f t="shared" si="23"/>
        <v>0</v>
      </c>
      <c r="K139" s="3">
        <f>'t1'!N139</f>
        <v>0</v>
      </c>
      <c r="L139" s="224" t="s">
        <v>263</v>
      </c>
      <c r="AA139" s="70"/>
      <c r="AB139" s="68"/>
      <c r="AC139" s="68"/>
      <c r="AD139" s="68"/>
      <c r="AE139" s="68"/>
      <c r="AF139" s="68"/>
      <c r="AG139" s="69"/>
      <c r="AH139" s="136">
        <f t="shared" si="24"/>
        <v>0</v>
      </c>
      <c r="AI139" s="3">
        <f>'t1'!AL139</f>
        <v>0</v>
      </c>
    </row>
    <row r="140" spans="1:35" ht="12" customHeight="1" thickBot="1">
      <c r="A140" s="77" t="str">
        <f>'t1'!A140</f>
        <v>contrattisti (a)</v>
      </c>
      <c r="B140" s="79" t="str">
        <f>'t1'!B140</f>
        <v>000061</v>
      </c>
      <c r="C140" s="70">
        <f t="shared" si="21"/>
        <v>19.57</v>
      </c>
      <c r="D140" s="200">
        <f t="shared" si="22"/>
        <v>42762</v>
      </c>
      <c r="E140" s="200">
        <f t="shared" si="17"/>
        <v>2525</v>
      </c>
      <c r="F140" s="200">
        <f t="shared" si="17"/>
        <v>0</v>
      </c>
      <c r="G140" s="200">
        <f t="shared" si="18"/>
        <v>3600</v>
      </c>
      <c r="H140" s="200">
        <f t="shared" si="19"/>
        <v>0</v>
      </c>
      <c r="I140" s="201">
        <f t="shared" si="20"/>
        <v>0</v>
      </c>
      <c r="J140" s="136">
        <f t="shared" si="23"/>
        <v>48887</v>
      </c>
      <c r="K140" s="3">
        <f>'t1'!N140</f>
        <v>1</v>
      </c>
      <c r="L140" s="224" t="s">
        <v>121</v>
      </c>
      <c r="AA140" s="70">
        <v>19.57</v>
      </c>
      <c r="AB140" s="68">
        <v>42762</v>
      </c>
      <c r="AC140" s="68">
        <v>2525</v>
      </c>
      <c r="AD140" s="68"/>
      <c r="AE140" s="68">
        <v>3600</v>
      </c>
      <c r="AF140" s="68"/>
      <c r="AG140" s="69"/>
      <c r="AH140" s="136">
        <f t="shared" si="24"/>
        <v>48887</v>
      </c>
      <c r="AI140" s="3">
        <f>'t1'!AL140</f>
        <v>1</v>
      </c>
    </row>
    <row r="141" spans="1:34" ht="21" customHeight="1" thickBot="1" thickTop="1">
      <c r="A141" s="49" t="s">
        <v>204</v>
      </c>
      <c r="B141" s="50"/>
      <c r="C141" s="147">
        <f aca="true" t="shared" si="25" ref="C141:J141">SUM(C6:C140)</f>
        <v>92512.89</v>
      </c>
      <c r="D141" s="134">
        <f t="shared" si="25"/>
        <v>191943230</v>
      </c>
      <c r="E141" s="134">
        <f t="shared" si="25"/>
        <v>2579132</v>
      </c>
      <c r="F141" s="134">
        <f t="shared" si="25"/>
        <v>10245817</v>
      </c>
      <c r="G141" s="134">
        <f t="shared" si="25"/>
        <v>20431699</v>
      </c>
      <c r="H141" s="134">
        <f t="shared" si="25"/>
        <v>0</v>
      </c>
      <c r="I141" s="134">
        <f t="shared" si="25"/>
        <v>58692</v>
      </c>
      <c r="J141" s="134">
        <f t="shared" si="25"/>
        <v>225141186</v>
      </c>
      <c r="AA141" s="147">
        <f aca="true" t="shared" si="26" ref="AA141:AH141">SUM(AA6:AA140)</f>
        <v>92512.89</v>
      </c>
      <c r="AB141" s="134">
        <f t="shared" si="26"/>
        <v>191943230</v>
      </c>
      <c r="AC141" s="134">
        <f t="shared" si="26"/>
        <v>2579132</v>
      </c>
      <c r="AD141" s="134">
        <f t="shared" si="26"/>
        <v>10245817</v>
      </c>
      <c r="AE141" s="134">
        <f t="shared" si="26"/>
        <v>20431699</v>
      </c>
      <c r="AF141" s="134">
        <f t="shared" si="26"/>
        <v>0</v>
      </c>
      <c r="AG141" s="134">
        <f t="shared" si="26"/>
        <v>58692</v>
      </c>
      <c r="AH141" s="134">
        <f t="shared" si="26"/>
        <v>225141186</v>
      </c>
    </row>
    <row r="142" spans="1:35" s="28" customFormat="1" ht="17.25" customHeight="1">
      <c r="A142" s="246" t="s">
        <v>197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3"/>
      <c r="AI142" s="3"/>
    </row>
    <row r="143" spans="1:34" ht="11.25">
      <c r="A143" s="139" t="s">
        <v>2</v>
      </c>
      <c r="B143" s="140"/>
      <c r="C143" s="139"/>
      <c r="D143" s="139"/>
      <c r="E143" s="139"/>
      <c r="F143" s="139"/>
      <c r="G143" s="139"/>
      <c r="H143" s="139"/>
      <c r="I143" s="139"/>
      <c r="J143" s="139"/>
      <c r="AA143" s="139"/>
      <c r="AB143" s="139"/>
      <c r="AC143" s="139"/>
      <c r="AD143" s="139"/>
      <c r="AE143" s="139"/>
      <c r="AF143" s="139"/>
      <c r="AG143" s="139"/>
      <c r="AH143" s="139"/>
    </row>
    <row r="144" spans="1:34" ht="11.25">
      <c r="A144" s="139" t="s">
        <v>250</v>
      </c>
      <c r="B144" s="140"/>
      <c r="C144" s="139"/>
      <c r="D144" s="139"/>
      <c r="E144" s="139"/>
      <c r="F144" s="139"/>
      <c r="G144" s="139"/>
      <c r="H144" s="139"/>
      <c r="I144" s="139"/>
      <c r="J144" s="139"/>
      <c r="AA144" s="139"/>
      <c r="AB144" s="139"/>
      <c r="AC144" s="139"/>
      <c r="AD144" s="139"/>
      <c r="AE144" s="139"/>
      <c r="AF144" s="139"/>
      <c r="AG144" s="139"/>
      <c r="AH144" s="139"/>
    </row>
    <row r="145" spans="1:34" ht="11.25">
      <c r="A145" s="139" t="s">
        <v>256</v>
      </c>
      <c r="B145" s="140"/>
      <c r="C145" s="139"/>
      <c r="D145" s="139"/>
      <c r="E145" s="139"/>
      <c r="F145" s="139"/>
      <c r="G145" s="139"/>
      <c r="H145" s="139"/>
      <c r="I145" s="139"/>
      <c r="J145" s="139"/>
      <c r="AA145" s="139"/>
      <c r="AB145" s="139"/>
      <c r="AC145" s="139"/>
      <c r="AD145" s="139"/>
      <c r="AE145" s="139"/>
      <c r="AF145" s="139"/>
      <c r="AG145" s="139"/>
      <c r="AH145" s="139"/>
    </row>
    <row r="146" spans="1:10" ht="11.25">
      <c r="A146" s="246" t="s">
        <v>137</v>
      </c>
      <c r="B146" s="246"/>
      <c r="C146" s="246"/>
      <c r="D146" s="246"/>
      <c r="E146" s="246"/>
      <c r="F146" s="246"/>
      <c r="G146" s="246"/>
      <c r="H146" s="246"/>
      <c r="I146" s="246"/>
      <c r="J146" s="246"/>
    </row>
    <row r="147" spans="1:34" ht="11.25">
      <c r="A147" s="139" t="s">
        <v>1</v>
      </c>
      <c r="B147" s="140"/>
      <c r="C147" s="139"/>
      <c r="D147" s="139"/>
      <c r="E147" s="139"/>
      <c r="F147" s="139"/>
      <c r="G147" s="139"/>
      <c r="H147" s="139"/>
      <c r="I147" s="139"/>
      <c r="J147" s="139"/>
      <c r="AA147" s="139"/>
      <c r="AB147" s="139"/>
      <c r="AC147" s="139"/>
      <c r="AD147" s="139"/>
      <c r="AE147" s="139"/>
      <c r="AF147" s="139"/>
      <c r="AG147" s="139"/>
      <c r="AH147" s="139"/>
    </row>
  </sheetData>
  <sheetProtection password="EA98" sheet="1" formatColumns="0" selectLockedCells="1" autoFilter="0"/>
  <mergeCells count="4">
    <mergeCell ref="H2:J2"/>
    <mergeCell ref="A142:J142"/>
    <mergeCell ref="A146:J146"/>
    <mergeCell ref="AF2:AH2"/>
  </mergeCells>
  <conditionalFormatting sqref="A6:J140 AA6:AH140">
    <cfRule type="expression" priority="2" dxfId="2" stopIfTrue="1">
      <formula>$K6&gt;0</formula>
    </cfRule>
  </conditionalFormatting>
  <dataValidations count="2">
    <dataValidation type="decimal" allowBlank="1" showInputMessage="1" showErrorMessage="1" sqref="C6:C140 AA6:AA140">
      <formula1>0</formula1>
      <formula2>99999999</formula2>
    </dataValidation>
    <dataValidation type="whole" allowBlank="1" showInputMessage="1" showErrorMessage="1" errorTitle="ERRORE NEL DATO IMMESSO" error="INSERIRE SOLO NUMERI INTERI" sqref="AB6:AG140">
      <formula1>1</formula1>
      <formula2>999999999999</formula2>
    </dataValidation>
  </dataValidations>
  <printOptions horizontalCentered="1" verticalCentered="1"/>
  <pageMargins left="0.2" right="0" top="0.27" bottom="0.29" header="0.17" footer="0.17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46"/>
  <sheetViews>
    <sheetView showGridLines="0" zoomScalePageLayoutView="0" workbookViewId="0" topLeftCell="A1">
      <pane xSplit="2" ySplit="5" topLeftCell="AI135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BF137" sqref="BF137"/>
    </sheetView>
  </sheetViews>
  <sheetFormatPr defaultColWidth="9.33203125" defaultRowHeight="10.5"/>
  <cols>
    <col min="1" max="1" width="49.16015625" style="3" customWidth="1"/>
    <col min="2" max="2" width="8" style="5" bestFit="1" customWidth="1"/>
    <col min="3" max="24" width="15.83203125" style="3" hidden="1" customWidth="1"/>
    <col min="25" max="25" width="15.16015625" style="3" hidden="1" customWidth="1"/>
    <col min="26" max="26" width="15.83203125" style="3" hidden="1" customWidth="1"/>
    <col min="27" max="27" width="14.5" style="3" hidden="1" customWidth="1"/>
    <col min="28" max="28" width="15.83203125" style="3" hidden="1" customWidth="1"/>
    <col min="29" max="34" width="9.33203125" style="3" hidden="1" customWidth="1"/>
    <col min="35" max="56" width="15.83203125" style="3" customWidth="1"/>
    <col min="57" max="57" width="15.16015625" style="3" customWidth="1"/>
    <col min="58" max="58" width="15.83203125" style="3" customWidth="1"/>
    <col min="59" max="59" width="14.5" style="3" customWidth="1"/>
    <col min="60" max="60" width="15.83203125" style="3" customWidth="1"/>
    <col min="61" max="61" width="9.33203125" style="3" hidden="1" customWidth="1"/>
    <col min="62" max="16384" width="9.33203125" style="3" customWidth="1"/>
  </cols>
  <sheetData>
    <row r="1" spans="1:60" ht="87" customHeight="1">
      <c r="A1" s="193" t="str">
        <f>'t1'!A1</f>
        <v>COMPARTO SERVIZIO SANITARIO NAZIONALE - anno 2017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/>
      <c r="AB1" s="97"/>
      <c r="BG1"/>
      <c r="BH1" s="97"/>
    </row>
    <row r="2" spans="1:60" ht="27" customHeight="1" thickBot="1">
      <c r="A2" s="4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239"/>
      <c r="AA2" s="239"/>
      <c r="AB2" s="239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39"/>
      <c r="BG2" s="239"/>
      <c r="BH2" s="239"/>
    </row>
    <row r="3" spans="1:60" ht="13.5" thickBot="1">
      <c r="A3" s="10"/>
      <c r="B3" s="11"/>
      <c r="C3" s="98" t="s">
        <v>254</v>
      </c>
      <c r="D3" s="15"/>
      <c r="E3" s="1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2"/>
      <c r="AI3" s="98" t="s">
        <v>254</v>
      </c>
      <c r="AJ3" s="15"/>
      <c r="AK3" s="15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2"/>
    </row>
    <row r="4" spans="1:60" ht="50.25" thickTop="1">
      <c r="A4" s="90" t="s">
        <v>218</v>
      </c>
      <c r="B4" s="91" t="s">
        <v>200</v>
      </c>
      <c r="C4" s="151" t="s">
        <v>102</v>
      </c>
      <c r="D4" s="151" t="s">
        <v>103</v>
      </c>
      <c r="E4" s="151" t="s">
        <v>138</v>
      </c>
      <c r="F4" s="151" t="s">
        <v>104</v>
      </c>
      <c r="G4" s="151" t="s">
        <v>105</v>
      </c>
      <c r="H4" s="151" t="s">
        <v>260</v>
      </c>
      <c r="I4" s="151" t="s">
        <v>40</v>
      </c>
      <c r="J4" s="151" t="s">
        <v>64</v>
      </c>
      <c r="K4" s="151" t="s">
        <v>106</v>
      </c>
      <c r="L4" s="151" t="s">
        <v>119</v>
      </c>
      <c r="M4" s="151" t="s">
        <v>107</v>
      </c>
      <c r="N4" s="151" t="s">
        <v>59</v>
      </c>
      <c r="O4" s="151" t="s">
        <v>62</v>
      </c>
      <c r="P4" s="151" t="s">
        <v>140</v>
      </c>
      <c r="Q4" s="151" t="s">
        <v>160</v>
      </c>
      <c r="R4" s="151" t="s">
        <v>108</v>
      </c>
      <c r="S4" s="151" t="s">
        <v>261</v>
      </c>
      <c r="T4" s="151" t="s">
        <v>120</v>
      </c>
      <c r="U4" s="151" t="s">
        <v>109</v>
      </c>
      <c r="V4" s="151" t="s">
        <v>141</v>
      </c>
      <c r="W4" s="151" t="s">
        <v>110</v>
      </c>
      <c r="X4" s="151" t="s">
        <v>68</v>
      </c>
      <c r="Y4" s="151" t="s">
        <v>142</v>
      </c>
      <c r="Z4" s="151" t="s">
        <v>3</v>
      </c>
      <c r="AA4" s="151" t="s">
        <v>143</v>
      </c>
      <c r="AB4" s="46" t="s">
        <v>227</v>
      </c>
      <c r="AI4" s="151" t="s">
        <v>102</v>
      </c>
      <c r="AJ4" s="151" t="s">
        <v>103</v>
      </c>
      <c r="AK4" s="151" t="s">
        <v>138</v>
      </c>
      <c r="AL4" s="151" t="s">
        <v>104</v>
      </c>
      <c r="AM4" s="151" t="s">
        <v>105</v>
      </c>
      <c r="AN4" s="151" t="s">
        <v>260</v>
      </c>
      <c r="AO4" s="151" t="s">
        <v>40</v>
      </c>
      <c r="AP4" s="151" t="s">
        <v>64</v>
      </c>
      <c r="AQ4" s="151" t="s">
        <v>106</v>
      </c>
      <c r="AR4" s="151" t="s">
        <v>119</v>
      </c>
      <c r="AS4" s="151" t="s">
        <v>107</v>
      </c>
      <c r="AT4" s="151" t="s">
        <v>59</v>
      </c>
      <c r="AU4" s="151" t="s">
        <v>62</v>
      </c>
      <c r="AV4" s="151" t="s">
        <v>140</v>
      </c>
      <c r="AW4" s="151" t="s">
        <v>160</v>
      </c>
      <c r="AX4" s="151" t="s">
        <v>108</v>
      </c>
      <c r="AY4" s="151" t="s">
        <v>261</v>
      </c>
      <c r="AZ4" s="151" t="s">
        <v>120</v>
      </c>
      <c r="BA4" s="151" t="s">
        <v>109</v>
      </c>
      <c r="BB4" s="151" t="s">
        <v>141</v>
      </c>
      <c r="BC4" s="151" t="s">
        <v>110</v>
      </c>
      <c r="BD4" s="151" t="s">
        <v>68</v>
      </c>
      <c r="BE4" s="151" t="s">
        <v>142</v>
      </c>
      <c r="BF4" s="151" t="s">
        <v>3</v>
      </c>
      <c r="BG4" s="151" t="s">
        <v>143</v>
      </c>
      <c r="BH4" s="46" t="s">
        <v>227</v>
      </c>
    </row>
    <row r="5" spans="1:60" ht="14.25" customHeight="1" thickBot="1">
      <c r="A5" s="176" t="s">
        <v>116</v>
      </c>
      <c r="B5" s="47"/>
      <c r="C5" s="145" t="s">
        <v>173</v>
      </c>
      <c r="D5" s="145" t="s">
        <v>146</v>
      </c>
      <c r="E5" s="145" t="s">
        <v>147</v>
      </c>
      <c r="F5" s="145" t="s">
        <v>148</v>
      </c>
      <c r="G5" s="145" t="s">
        <v>8</v>
      </c>
      <c r="H5" s="145" t="s">
        <v>149</v>
      </c>
      <c r="I5" s="145" t="s">
        <v>150</v>
      </c>
      <c r="J5" s="145" t="s">
        <v>63</v>
      </c>
      <c r="K5" s="145" t="s">
        <v>111</v>
      </c>
      <c r="L5" s="145" t="s">
        <v>118</v>
      </c>
      <c r="M5" s="145" t="s">
        <v>65</v>
      </c>
      <c r="N5" s="145" t="s">
        <v>60</v>
      </c>
      <c r="O5" s="145" t="s">
        <v>61</v>
      </c>
      <c r="P5" s="145" t="s">
        <v>169</v>
      </c>
      <c r="Q5" s="145" t="s">
        <v>159</v>
      </c>
      <c r="R5" s="145" t="s">
        <v>161</v>
      </c>
      <c r="S5" s="145" t="s">
        <v>262</v>
      </c>
      <c r="T5" s="145" t="s">
        <v>66</v>
      </c>
      <c r="U5" s="145" t="s">
        <v>112</v>
      </c>
      <c r="V5" s="145" t="s">
        <v>170</v>
      </c>
      <c r="W5" s="145" t="s">
        <v>157</v>
      </c>
      <c r="X5" s="145" t="s">
        <v>67</v>
      </c>
      <c r="Y5" s="145" t="s">
        <v>151</v>
      </c>
      <c r="Z5" s="145" t="s">
        <v>152</v>
      </c>
      <c r="AA5" s="145" t="s">
        <v>153</v>
      </c>
      <c r="AB5" s="48" t="s">
        <v>211</v>
      </c>
      <c r="AI5" s="145" t="s">
        <v>173</v>
      </c>
      <c r="AJ5" s="145" t="s">
        <v>146</v>
      </c>
      <c r="AK5" s="145" t="s">
        <v>147</v>
      </c>
      <c r="AL5" s="145" t="s">
        <v>148</v>
      </c>
      <c r="AM5" s="145" t="s">
        <v>8</v>
      </c>
      <c r="AN5" s="145" t="s">
        <v>149</v>
      </c>
      <c r="AO5" s="145" t="s">
        <v>150</v>
      </c>
      <c r="AP5" s="145" t="s">
        <v>63</v>
      </c>
      <c r="AQ5" s="145" t="s">
        <v>111</v>
      </c>
      <c r="AR5" s="145" t="s">
        <v>118</v>
      </c>
      <c r="AS5" s="145" t="s">
        <v>65</v>
      </c>
      <c r="AT5" s="145" t="s">
        <v>60</v>
      </c>
      <c r="AU5" s="145" t="s">
        <v>61</v>
      </c>
      <c r="AV5" s="145" t="s">
        <v>169</v>
      </c>
      <c r="AW5" s="145" t="s">
        <v>159</v>
      </c>
      <c r="AX5" s="145" t="s">
        <v>161</v>
      </c>
      <c r="AY5" s="145" t="s">
        <v>262</v>
      </c>
      <c r="AZ5" s="145" t="s">
        <v>66</v>
      </c>
      <c r="BA5" s="145" t="s">
        <v>112</v>
      </c>
      <c r="BB5" s="145" t="s">
        <v>170</v>
      </c>
      <c r="BC5" s="145" t="s">
        <v>157</v>
      </c>
      <c r="BD5" s="145" t="s">
        <v>67</v>
      </c>
      <c r="BE5" s="145" t="s">
        <v>151</v>
      </c>
      <c r="BF5" s="145" t="s">
        <v>152</v>
      </c>
      <c r="BG5" s="145" t="s">
        <v>153</v>
      </c>
      <c r="BH5" s="48" t="s">
        <v>211</v>
      </c>
    </row>
    <row r="6" spans="1:61" ht="13.5" customHeight="1" thickTop="1">
      <c r="A6" s="26" t="str">
        <f>'t1'!A6</f>
        <v>direttore generale</v>
      </c>
      <c r="B6" s="80" t="str">
        <f>'t1'!B6</f>
        <v>0D0097</v>
      </c>
      <c r="C6" s="202">
        <f>ROUND(AI6,0)</f>
        <v>0</v>
      </c>
      <c r="D6" s="202">
        <f aca="true" t="shared" si="0" ref="D6:D69">ROUND(AJ6,0)</f>
        <v>0</v>
      </c>
      <c r="E6" s="202">
        <f aca="true" t="shared" si="1" ref="E6:E69">ROUND(AK6,0)</f>
        <v>0</v>
      </c>
      <c r="F6" s="203">
        <f aca="true" t="shared" si="2" ref="F6:F69">ROUND(AL6,0)</f>
        <v>0</v>
      </c>
      <c r="G6" s="203">
        <f aca="true" t="shared" si="3" ref="G6:G69">ROUND(AM6,0)</f>
        <v>0</v>
      </c>
      <c r="H6" s="203">
        <f aca="true" t="shared" si="4" ref="H6:H69">ROUND(AN6,0)</f>
        <v>0</v>
      </c>
      <c r="I6" s="203">
        <f aca="true" t="shared" si="5" ref="I6:I69">ROUND(AO6,0)</f>
        <v>0</v>
      </c>
      <c r="J6" s="203">
        <f aca="true" t="shared" si="6" ref="J6:J69">ROUND(AP6,0)</f>
        <v>0</v>
      </c>
      <c r="K6" s="203">
        <f aca="true" t="shared" si="7" ref="K6:L69">ROUND(AQ6,0)</f>
        <v>0</v>
      </c>
      <c r="L6" s="203">
        <f t="shared" si="7"/>
        <v>0</v>
      </c>
      <c r="M6" s="203">
        <f aca="true" t="shared" si="8" ref="M6:M69">ROUND(AS6,0)</f>
        <v>0</v>
      </c>
      <c r="N6" s="203">
        <f aca="true" t="shared" si="9" ref="N6:N69">ROUND(AT6,0)</f>
        <v>0</v>
      </c>
      <c r="O6" s="203">
        <f aca="true" t="shared" si="10" ref="O6:O69">ROUND(AU6,0)</f>
        <v>0</v>
      </c>
      <c r="P6" s="203">
        <f aca="true" t="shared" si="11" ref="P6:P69">ROUND(AV6,0)</f>
        <v>0</v>
      </c>
      <c r="Q6" s="203">
        <f aca="true" t="shared" si="12" ref="Q6:Q69">ROUND(AW6,0)</f>
        <v>0</v>
      </c>
      <c r="R6" s="203">
        <f aca="true" t="shared" si="13" ref="R6:R69">ROUND(AX6,0)</f>
        <v>0</v>
      </c>
      <c r="S6" s="203">
        <f aca="true" t="shared" si="14" ref="S6:S69">ROUND(AY6,0)</f>
        <v>0</v>
      </c>
      <c r="T6" s="203">
        <f aca="true" t="shared" si="15" ref="T6:T69">ROUND(AZ6,0)</f>
        <v>0</v>
      </c>
      <c r="U6" s="203">
        <f aca="true" t="shared" si="16" ref="U6:U69">ROUND(BA6,0)</f>
        <v>0</v>
      </c>
      <c r="V6" s="203">
        <f aca="true" t="shared" si="17" ref="V6:V69">ROUND(BB6,0)</f>
        <v>0</v>
      </c>
      <c r="W6" s="203">
        <f aca="true" t="shared" si="18" ref="W6:W69">ROUND(BC6,0)</f>
        <v>0</v>
      </c>
      <c r="X6" s="203">
        <f aca="true" t="shared" si="19" ref="X6:X69">ROUND(BD6,0)</f>
        <v>0</v>
      </c>
      <c r="Y6" s="203">
        <f aca="true" t="shared" si="20" ref="Y6:Y69">ROUND(BE6,0)</f>
        <v>0</v>
      </c>
      <c r="Z6" s="203">
        <f aca="true" t="shared" si="21" ref="Z6:Z69">ROUND(BF6,0)</f>
        <v>0</v>
      </c>
      <c r="AA6" s="204">
        <f aca="true" t="shared" si="22" ref="AA6:AA69">ROUND(BG6,0)</f>
        <v>0</v>
      </c>
      <c r="AB6" s="138">
        <f aca="true" t="shared" si="23" ref="AB6:AB37">SUM(C6:AA6)</f>
        <v>0</v>
      </c>
      <c r="AC6" s="3">
        <f>'t1'!N6</f>
        <v>1</v>
      </c>
      <c r="AI6" s="71"/>
      <c r="AJ6" s="71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138">
        <f aca="true" t="shared" si="24" ref="BH6:BH69">SUM(AI6:BG6)</f>
        <v>0</v>
      </c>
      <c r="BI6" s="3">
        <f>'t1'!AS6</f>
        <v>0</v>
      </c>
    </row>
    <row r="7" spans="1:61" ht="13.5" customHeight="1">
      <c r="A7" s="59" t="str">
        <f>'t1'!A7</f>
        <v>direttore sanitario</v>
      </c>
      <c r="B7" s="78" t="str">
        <f>'t1'!B7</f>
        <v>0D0482</v>
      </c>
      <c r="C7" s="202">
        <f aca="true" t="shared" si="25" ref="C7:C70">ROUND(AI7,0)</f>
        <v>0</v>
      </c>
      <c r="D7" s="202">
        <f t="shared" si="0"/>
        <v>0</v>
      </c>
      <c r="E7" s="202">
        <f t="shared" si="1"/>
        <v>0</v>
      </c>
      <c r="F7" s="203">
        <f t="shared" si="2"/>
        <v>0</v>
      </c>
      <c r="G7" s="203">
        <f t="shared" si="3"/>
        <v>0</v>
      </c>
      <c r="H7" s="203">
        <f t="shared" si="4"/>
        <v>0</v>
      </c>
      <c r="I7" s="203">
        <f t="shared" si="5"/>
        <v>0</v>
      </c>
      <c r="J7" s="203">
        <f t="shared" si="6"/>
        <v>0</v>
      </c>
      <c r="K7" s="203">
        <f t="shared" si="7"/>
        <v>0</v>
      </c>
      <c r="L7" s="203">
        <f t="shared" si="7"/>
        <v>0</v>
      </c>
      <c r="M7" s="203">
        <f t="shared" si="8"/>
        <v>0</v>
      </c>
      <c r="N7" s="203">
        <f t="shared" si="9"/>
        <v>0</v>
      </c>
      <c r="O7" s="203">
        <f t="shared" si="10"/>
        <v>0</v>
      </c>
      <c r="P7" s="203">
        <f t="shared" si="11"/>
        <v>0</v>
      </c>
      <c r="Q7" s="203">
        <f t="shared" si="12"/>
        <v>0</v>
      </c>
      <c r="R7" s="203">
        <f t="shared" si="13"/>
        <v>0</v>
      </c>
      <c r="S7" s="203">
        <f t="shared" si="14"/>
        <v>0</v>
      </c>
      <c r="T7" s="203">
        <f t="shared" si="15"/>
        <v>0</v>
      </c>
      <c r="U7" s="203">
        <f t="shared" si="16"/>
        <v>0</v>
      </c>
      <c r="V7" s="203">
        <f t="shared" si="17"/>
        <v>0</v>
      </c>
      <c r="W7" s="203">
        <f t="shared" si="18"/>
        <v>0</v>
      </c>
      <c r="X7" s="203">
        <f t="shared" si="19"/>
        <v>0</v>
      </c>
      <c r="Y7" s="203">
        <f t="shared" si="20"/>
        <v>0</v>
      </c>
      <c r="Z7" s="203">
        <f t="shared" si="21"/>
        <v>0</v>
      </c>
      <c r="AA7" s="203">
        <f t="shared" si="22"/>
        <v>0</v>
      </c>
      <c r="AB7" s="138">
        <f t="shared" si="23"/>
        <v>0</v>
      </c>
      <c r="AC7" s="3">
        <f>'t1'!N7</f>
        <v>1</v>
      </c>
      <c r="AI7" s="71"/>
      <c r="AJ7" s="71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138">
        <f t="shared" si="24"/>
        <v>0</v>
      </c>
      <c r="BI7" s="3">
        <f>'t1'!AS7</f>
        <v>0</v>
      </c>
    </row>
    <row r="8" spans="1:61" ht="13.5" customHeight="1">
      <c r="A8" s="59" t="str">
        <f>'t1'!A8</f>
        <v>direttore amministrativo</v>
      </c>
      <c r="B8" s="78" t="str">
        <f>'t1'!B8</f>
        <v>0D0163</v>
      </c>
      <c r="C8" s="202">
        <f t="shared" si="25"/>
        <v>0</v>
      </c>
      <c r="D8" s="202">
        <f t="shared" si="0"/>
        <v>0</v>
      </c>
      <c r="E8" s="202">
        <f t="shared" si="1"/>
        <v>0</v>
      </c>
      <c r="F8" s="203">
        <f t="shared" si="2"/>
        <v>0</v>
      </c>
      <c r="G8" s="203">
        <f t="shared" si="3"/>
        <v>0</v>
      </c>
      <c r="H8" s="203">
        <f t="shared" si="4"/>
        <v>0</v>
      </c>
      <c r="I8" s="203">
        <f t="shared" si="5"/>
        <v>0</v>
      </c>
      <c r="J8" s="203">
        <f t="shared" si="6"/>
        <v>0</v>
      </c>
      <c r="K8" s="203">
        <f t="shared" si="7"/>
        <v>0</v>
      </c>
      <c r="L8" s="203">
        <f t="shared" si="7"/>
        <v>0</v>
      </c>
      <c r="M8" s="203">
        <f t="shared" si="8"/>
        <v>0</v>
      </c>
      <c r="N8" s="203">
        <f t="shared" si="9"/>
        <v>0</v>
      </c>
      <c r="O8" s="203">
        <f t="shared" si="10"/>
        <v>0</v>
      </c>
      <c r="P8" s="203">
        <f t="shared" si="11"/>
        <v>0</v>
      </c>
      <c r="Q8" s="203">
        <f t="shared" si="12"/>
        <v>0</v>
      </c>
      <c r="R8" s="203">
        <f t="shared" si="13"/>
        <v>0</v>
      </c>
      <c r="S8" s="203">
        <f t="shared" si="14"/>
        <v>0</v>
      </c>
      <c r="T8" s="203">
        <f t="shared" si="15"/>
        <v>0</v>
      </c>
      <c r="U8" s="203">
        <f t="shared" si="16"/>
        <v>0</v>
      </c>
      <c r="V8" s="203">
        <f t="shared" si="17"/>
        <v>0</v>
      </c>
      <c r="W8" s="203">
        <f t="shared" si="18"/>
        <v>0</v>
      </c>
      <c r="X8" s="203">
        <f t="shared" si="19"/>
        <v>0</v>
      </c>
      <c r="Y8" s="203">
        <f t="shared" si="20"/>
        <v>0</v>
      </c>
      <c r="Z8" s="203">
        <f t="shared" si="21"/>
        <v>0</v>
      </c>
      <c r="AA8" s="203">
        <f t="shared" si="22"/>
        <v>0</v>
      </c>
      <c r="AB8" s="138">
        <f t="shared" si="23"/>
        <v>0</v>
      </c>
      <c r="AC8" s="3">
        <f>'t1'!N8</f>
        <v>1</v>
      </c>
      <c r="AI8" s="71"/>
      <c r="AJ8" s="71"/>
      <c r="AK8" s="71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138">
        <f t="shared" si="24"/>
        <v>0</v>
      </c>
      <c r="BI8" s="3">
        <f>'t1'!AS8</f>
        <v>0</v>
      </c>
    </row>
    <row r="9" spans="1:61" ht="13.5" customHeight="1">
      <c r="A9" s="59" t="str">
        <f>'t1'!A9</f>
        <v>direttore dei servizi sociali</v>
      </c>
      <c r="B9" s="78" t="str">
        <f>'t1'!B9</f>
        <v>0D0484</v>
      </c>
      <c r="C9" s="202">
        <f t="shared" si="25"/>
        <v>0</v>
      </c>
      <c r="D9" s="202">
        <f t="shared" si="0"/>
        <v>0</v>
      </c>
      <c r="E9" s="202">
        <f t="shared" si="1"/>
        <v>0</v>
      </c>
      <c r="F9" s="203">
        <f t="shared" si="2"/>
        <v>0</v>
      </c>
      <c r="G9" s="203">
        <f t="shared" si="3"/>
        <v>0</v>
      </c>
      <c r="H9" s="203">
        <f t="shared" si="4"/>
        <v>0</v>
      </c>
      <c r="I9" s="203">
        <f t="shared" si="5"/>
        <v>0</v>
      </c>
      <c r="J9" s="203">
        <f t="shared" si="6"/>
        <v>0</v>
      </c>
      <c r="K9" s="203">
        <f t="shared" si="7"/>
        <v>0</v>
      </c>
      <c r="L9" s="203">
        <f t="shared" si="7"/>
        <v>0</v>
      </c>
      <c r="M9" s="203">
        <f t="shared" si="8"/>
        <v>0</v>
      </c>
      <c r="N9" s="203">
        <f t="shared" si="9"/>
        <v>0</v>
      </c>
      <c r="O9" s="203">
        <f t="shared" si="10"/>
        <v>0</v>
      </c>
      <c r="P9" s="203">
        <f t="shared" si="11"/>
        <v>0</v>
      </c>
      <c r="Q9" s="203">
        <f t="shared" si="12"/>
        <v>0</v>
      </c>
      <c r="R9" s="203">
        <f t="shared" si="13"/>
        <v>0</v>
      </c>
      <c r="S9" s="203">
        <f t="shared" si="14"/>
        <v>0</v>
      </c>
      <c r="T9" s="203">
        <f t="shared" si="15"/>
        <v>0</v>
      </c>
      <c r="U9" s="203">
        <f t="shared" si="16"/>
        <v>0</v>
      </c>
      <c r="V9" s="203">
        <f t="shared" si="17"/>
        <v>0</v>
      </c>
      <c r="W9" s="203">
        <f t="shared" si="18"/>
        <v>0</v>
      </c>
      <c r="X9" s="203">
        <f t="shared" si="19"/>
        <v>0</v>
      </c>
      <c r="Y9" s="203">
        <f t="shared" si="20"/>
        <v>0</v>
      </c>
      <c r="Z9" s="203">
        <f t="shared" si="21"/>
        <v>0</v>
      </c>
      <c r="AA9" s="203">
        <f t="shared" si="22"/>
        <v>0</v>
      </c>
      <c r="AB9" s="138">
        <f t="shared" si="23"/>
        <v>0</v>
      </c>
      <c r="AC9" s="3">
        <f>'t1'!N9</f>
        <v>0</v>
      </c>
      <c r="AI9" s="71"/>
      <c r="AJ9" s="71"/>
      <c r="AK9" s="7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138">
        <f t="shared" si="24"/>
        <v>0</v>
      </c>
      <c r="BI9" s="3">
        <f>'t1'!AS9</f>
        <v>0</v>
      </c>
    </row>
    <row r="10" spans="1:61" ht="13.5" customHeight="1">
      <c r="A10" s="59" t="str">
        <f>'t1'!A10</f>
        <v>dir. medico con inc. struttura complessa (rapp. esclusivo)</v>
      </c>
      <c r="B10" s="78" t="str">
        <f>'t1'!B10</f>
        <v>SD0E33</v>
      </c>
      <c r="C10" s="202">
        <f t="shared" si="25"/>
        <v>16165</v>
      </c>
      <c r="D10" s="202">
        <f t="shared" si="0"/>
        <v>450116</v>
      </c>
      <c r="E10" s="202">
        <f t="shared" si="1"/>
        <v>948815</v>
      </c>
      <c r="F10" s="203">
        <f t="shared" si="2"/>
        <v>526544</v>
      </c>
      <c r="G10" s="203">
        <f t="shared" si="3"/>
        <v>843514</v>
      </c>
      <c r="H10" s="203">
        <f t="shared" si="4"/>
        <v>218682</v>
      </c>
      <c r="I10" s="203">
        <f t="shared" si="5"/>
        <v>451497</v>
      </c>
      <c r="J10" s="203">
        <f t="shared" si="6"/>
        <v>3615</v>
      </c>
      <c r="K10" s="203">
        <f t="shared" si="7"/>
        <v>133707</v>
      </c>
      <c r="L10" s="203">
        <f t="shared" si="7"/>
        <v>91314</v>
      </c>
      <c r="M10" s="203">
        <f t="shared" si="8"/>
        <v>0</v>
      </c>
      <c r="N10" s="203">
        <f t="shared" si="9"/>
        <v>0</v>
      </c>
      <c r="O10" s="203">
        <f t="shared" si="10"/>
        <v>0</v>
      </c>
      <c r="P10" s="203">
        <f t="shared" si="11"/>
        <v>6155</v>
      </c>
      <c r="Q10" s="203">
        <f t="shared" si="12"/>
        <v>3485</v>
      </c>
      <c r="R10" s="203">
        <f t="shared" si="13"/>
        <v>0</v>
      </c>
      <c r="S10" s="203">
        <f t="shared" si="14"/>
        <v>0</v>
      </c>
      <c r="T10" s="203">
        <f t="shared" si="15"/>
        <v>0</v>
      </c>
      <c r="U10" s="203">
        <f t="shared" si="16"/>
        <v>0</v>
      </c>
      <c r="V10" s="203">
        <f t="shared" si="17"/>
        <v>0</v>
      </c>
      <c r="W10" s="203">
        <f t="shared" si="18"/>
        <v>50</v>
      </c>
      <c r="X10" s="203">
        <f t="shared" si="19"/>
        <v>0</v>
      </c>
      <c r="Y10" s="203">
        <f t="shared" si="20"/>
        <v>0</v>
      </c>
      <c r="Z10" s="203">
        <f t="shared" si="21"/>
        <v>0</v>
      </c>
      <c r="AA10" s="203">
        <f t="shared" si="22"/>
        <v>383</v>
      </c>
      <c r="AB10" s="138">
        <f t="shared" si="23"/>
        <v>3694042</v>
      </c>
      <c r="AC10" s="3">
        <f>'t1'!N10</f>
        <v>1</v>
      </c>
      <c r="AI10" s="71">
        <v>16165</v>
      </c>
      <c r="AJ10" s="71">
        <v>450116</v>
      </c>
      <c r="AK10" s="71">
        <v>948815</v>
      </c>
      <c r="AL10" s="72">
        <v>526544</v>
      </c>
      <c r="AM10" s="72">
        <v>843514</v>
      </c>
      <c r="AN10" s="72">
        <v>218682</v>
      </c>
      <c r="AO10" s="72">
        <v>451497</v>
      </c>
      <c r="AP10" s="72">
        <v>3615</v>
      </c>
      <c r="AQ10" s="72">
        <v>133707</v>
      </c>
      <c r="AR10" s="72">
        <v>91314</v>
      </c>
      <c r="AS10" s="72"/>
      <c r="AT10" s="72"/>
      <c r="AU10" s="72"/>
      <c r="AV10" s="72">
        <v>6155</v>
      </c>
      <c r="AW10" s="72">
        <v>3485</v>
      </c>
      <c r="AX10" s="72"/>
      <c r="AY10" s="72"/>
      <c r="AZ10" s="72"/>
      <c r="BA10" s="72"/>
      <c r="BB10" s="72"/>
      <c r="BC10" s="72">
        <v>50</v>
      </c>
      <c r="BD10" s="72"/>
      <c r="BE10" s="72"/>
      <c r="BF10" s="72"/>
      <c r="BG10" s="72">
        <v>383</v>
      </c>
      <c r="BH10" s="138">
        <f t="shared" si="24"/>
        <v>3694042</v>
      </c>
      <c r="BI10" s="3">
        <f>'t1'!AS10</f>
        <v>0</v>
      </c>
    </row>
    <row r="11" spans="1:61" ht="13.5" customHeight="1">
      <c r="A11" s="59" t="str">
        <f>'t1'!A11</f>
        <v>dir. medico con inc. di struttura complessa (rapp. non escl.</v>
      </c>
      <c r="B11" s="78" t="str">
        <f>'t1'!B11</f>
        <v>SD0N33</v>
      </c>
      <c r="C11" s="202">
        <f t="shared" si="25"/>
        <v>0</v>
      </c>
      <c r="D11" s="202">
        <f t="shared" si="0"/>
        <v>0</v>
      </c>
      <c r="E11" s="202">
        <f t="shared" si="1"/>
        <v>0</v>
      </c>
      <c r="F11" s="203">
        <f t="shared" si="2"/>
        <v>0</v>
      </c>
      <c r="G11" s="203">
        <f t="shared" si="3"/>
        <v>0</v>
      </c>
      <c r="H11" s="203">
        <f t="shared" si="4"/>
        <v>0</v>
      </c>
      <c r="I11" s="203">
        <f t="shared" si="5"/>
        <v>0</v>
      </c>
      <c r="J11" s="203">
        <f t="shared" si="6"/>
        <v>0</v>
      </c>
      <c r="K11" s="203">
        <f t="shared" si="7"/>
        <v>0</v>
      </c>
      <c r="L11" s="203">
        <f t="shared" si="7"/>
        <v>0</v>
      </c>
      <c r="M11" s="203">
        <f t="shared" si="8"/>
        <v>0</v>
      </c>
      <c r="N11" s="203">
        <f t="shared" si="9"/>
        <v>0</v>
      </c>
      <c r="O11" s="203">
        <f t="shared" si="10"/>
        <v>0</v>
      </c>
      <c r="P11" s="203">
        <f t="shared" si="11"/>
        <v>0</v>
      </c>
      <c r="Q11" s="203">
        <f t="shared" si="12"/>
        <v>0</v>
      </c>
      <c r="R11" s="203">
        <f t="shared" si="13"/>
        <v>0</v>
      </c>
      <c r="S11" s="203">
        <f t="shared" si="14"/>
        <v>0</v>
      </c>
      <c r="T11" s="203">
        <f t="shared" si="15"/>
        <v>0</v>
      </c>
      <c r="U11" s="203">
        <f t="shared" si="16"/>
        <v>0</v>
      </c>
      <c r="V11" s="203">
        <f t="shared" si="17"/>
        <v>0</v>
      </c>
      <c r="W11" s="203">
        <f t="shared" si="18"/>
        <v>0</v>
      </c>
      <c r="X11" s="203">
        <f t="shared" si="19"/>
        <v>0</v>
      </c>
      <c r="Y11" s="203">
        <f t="shared" si="20"/>
        <v>0</v>
      </c>
      <c r="Z11" s="203">
        <f t="shared" si="21"/>
        <v>0</v>
      </c>
      <c r="AA11" s="203">
        <f t="shared" si="22"/>
        <v>0</v>
      </c>
      <c r="AB11" s="138">
        <f t="shared" si="23"/>
        <v>0</v>
      </c>
      <c r="AC11" s="3">
        <f>'t1'!N11</f>
        <v>0</v>
      </c>
      <c r="AI11" s="71"/>
      <c r="AJ11" s="71"/>
      <c r="AK11" s="71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138">
        <f t="shared" si="24"/>
        <v>0</v>
      </c>
      <c r="BI11" s="3">
        <f>'t1'!AS11</f>
        <v>0</v>
      </c>
    </row>
    <row r="12" spans="1:61" ht="13.5" customHeight="1">
      <c r="A12" s="59" t="str">
        <f>'t1'!A12</f>
        <v>dir. medico con incarico di struttura semplice (rapp. esclus</v>
      </c>
      <c r="B12" s="78" t="str">
        <f>'t1'!B12</f>
        <v>SD0E34</v>
      </c>
      <c r="C12" s="202">
        <f t="shared" si="25"/>
        <v>27776</v>
      </c>
      <c r="D12" s="202">
        <f t="shared" si="0"/>
        <v>9432</v>
      </c>
      <c r="E12" s="202">
        <f t="shared" si="1"/>
        <v>1219348</v>
      </c>
      <c r="F12" s="203">
        <f t="shared" si="2"/>
        <v>505359</v>
      </c>
      <c r="G12" s="203">
        <f t="shared" si="3"/>
        <v>750202</v>
      </c>
      <c r="H12" s="203">
        <f t="shared" si="4"/>
        <v>390548</v>
      </c>
      <c r="I12" s="203">
        <f t="shared" si="5"/>
        <v>740662</v>
      </c>
      <c r="J12" s="203">
        <f t="shared" si="6"/>
        <v>5888</v>
      </c>
      <c r="K12" s="203">
        <f t="shared" si="7"/>
        <v>0</v>
      </c>
      <c r="L12" s="203">
        <f t="shared" si="7"/>
        <v>30208</v>
      </c>
      <c r="M12" s="203">
        <f t="shared" si="8"/>
        <v>0</v>
      </c>
      <c r="N12" s="203">
        <f t="shared" si="9"/>
        <v>0</v>
      </c>
      <c r="O12" s="203">
        <f t="shared" si="10"/>
        <v>0</v>
      </c>
      <c r="P12" s="203">
        <f t="shared" si="11"/>
        <v>44017</v>
      </c>
      <c r="Q12" s="203">
        <f t="shared" si="12"/>
        <v>26939</v>
      </c>
      <c r="R12" s="203">
        <f t="shared" si="13"/>
        <v>0</v>
      </c>
      <c r="S12" s="203">
        <f t="shared" si="14"/>
        <v>0</v>
      </c>
      <c r="T12" s="203">
        <f t="shared" si="15"/>
        <v>0</v>
      </c>
      <c r="U12" s="203">
        <f t="shared" si="16"/>
        <v>0</v>
      </c>
      <c r="V12" s="203">
        <f t="shared" si="17"/>
        <v>0</v>
      </c>
      <c r="W12" s="203">
        <f t="shared" si="18"/>
        <v>19350</v>
      </c>
      <c r="X12" s="203">
        <f t="shared" si="19"/>
        <v>0</v>
      </c>
      <c r="Y12" s="203">
        <f t="shared" si="20"/>
        <v>0</v>
      </c>
      <c r="Z12" s="203">
        <f t="shared" si="21"/>
        <v>0</v>
      </c>
      <c r="AA12" s="203">
        <f t="shared" si="22"/>
        <v>50886</v>
      </c>
      <c r="AB12" s="138">
        <f t="shared" si="23"/>
        <v>3820615</v>
      </c>
      <c r="AC12" s="3">
        <f>'t1'!N12</f>
        <v>1</v>
      </c>
      <c r="AI12" s="71">
        <v>27776</v>
      </c>
      <c r="AJ12" s="71">
        <v>9432</v>
      </c>
      <c r="AK12" s="71">
        <v>1219348</v>
      </c>
      <c r="AL12" s="72">
        <v>505359</v>
      </c>
      <c r="AM12" s="72">
        <v>750202</v>
      </c>
      <c r="AN12" s="72">
        <v>390548</v>
      </c>
      <c r="AO12" s="72">
        <v>740662</v>
      </c>
      <c r="AP12" s="72">
        <v>5888</v>
      </c>
      <c r="AQ12" s="72"/>
      <c r="AR12" s="72">
        <v>30208</v>
      </c>
      <c r="AS12" s="72"/>
      <c r="AT12" s="72"/>
      <c r="AU12" s="72"/>
      <c r="AV12" s="72">
        <v>44017</v>
      </c>
      <c r="AW12" s="72">
        <v>26939</v>
      </c>
      <c r="AX12" s="72"/>
      <c r="AY12" s="72"/>
      <c r="AZ12" s="72"/>
      <c r="BA12" s="72"/>
      <c r="BB12" s="72"/>
      <c r="BC12" s="72">
        <v>19350</v>
      </c>
      <c r="BD12" s="72"/>
      <c r="BE12" s="72"/>
      <c r="BF12" s="72"/>
      <c r="BG12" s="72">
        <v>50886</v>
      </c>
      <c r="BH12" s="138">
        <f t="shared" si="24"/>
        <v>3820615</v>
      </c>
      <c r="BI12" s="3">
        <f>'t1'!AS12</f>
        <v>0</v>
      </c>
    </row>
    <row r="13" spans="1:61" ht="13.5" customHeight="1">
      <c r="A13" s="59" t="str">
        <f>'t1'!A13</f>
        <v>dir. medico con incarico struttura semplice (rapp. non escl.</v>
      </c>
      <c r="B13" s="78" t="str">
        <f>'t1'!B13</f>
        <v>SD0N34</v>
      </c>
      <c r="C13" s="202">
        <f t="shared" si="25"/>
        <v>291</v>
      </c>
      <c r="D13" s="202">
        <f t="shared" si="0"/>
        <v>0</v>
      </c>
      <c r="E13" s="202">
        <f t="shared" si="1"/>
        <v>0</v>
      </c>
      <c r="F13" s="203">
        <f t="shared" si="2"/>
        <v>0</v>
      </c>
      <c r="G13" s="203">
        <f t="shared" si="3"/>
        <v>9231</v>
      </c>
      <c r="H13" s="203">
        <f t="shared" si="4"/>
        <v>0</v>
      </c>
      <c r="I13" s="203">
        <f t="shared" si="5"/>
        <v>7747</v>
      </c>
      <c r="J13" s="203">
        <f t="shared" si="6"/>
        <v>0</v>
      </c>
      <c r="K13" s="203">
        <f t="shared" si="7"/>
        <v>0</v>
      </c>
      <c r="L13" s="203">
        <f t="shared" si="7"/>
        <v>0</v>
      </c>
      <c r="M13" s="203">
        <f t="shared" si="8"/>
        <v>0</v>
      </c>
      <c r="N13" s="203">
        <f t="shared" si="9"/>
        <v>0</v>
      </c>
      <c r="O13" s="203">
        <f t="shared" si="10"/>
        <v>0</v>
      </c>
      <c r="P13" s="203">
        <f t="shared" si="11"/>
        <v>3841</v>
      </c>
      <c r="Q13" s="203">
        <f t="shared" si="12"/>
        <v>45</v>
      </c>
      <c r="R13" s="203">
        <f t="shared" si="13"/>
        <v>0</v>
      </c>
      <c r="S13" s="203">
        <f t="shared" si="14"/>
        <v>0</v>
      </c>
      <c r="T13" s="203">
        <f t="shared" si="15"/>
        <v>0</v>
      </c>
      <c r="U13" s="203">
        <f t="shared" si="16"/>
        <v>0</v>
      </c>
      <c r="V13" s="203">
        <f t="shared" si="17"/>
        <v>0</v>
      </c>
      <c r="W13" s="203">
        <f t="shared" si="18"/>
        <v>50</v>
      </c>
      <c r="X13" s="203">
        <f t="shared" si="19"/>
        <v>0</v>
      </c>
      <c r="Y13" s="203">
        <f t="shared" si="20"/>
        <v>0</v>
      </c>
      <c r="Z13" s="203">
        <f t="shared" si="21"/>
        <v>0</v>
      </c>
      <c r="AA13" s="203">
        <f t="shared" si="22"/>
        <v>347</v>
      </c>
      <c r="AB13" s="138">
        <f t="shared" si="23"/>
        <v>21552</v>
      </c>
      <c r="AC13" s="3">
        <f>'t1'!N13</f>
        <v>1</v>
      </c>
      <c r="AI13" s="71">
        <v>291</v>
      </c>
      <c r="AJ13" s="71"/>
      <c r="AK13" s="71"/>
      <c r="AL13" s="72"/>
      <c r="AM13" s="72">
        <v>9231</v>
      </c>
      <c r="AN13" s="72"/>
      <c r="AO13" s="72">
        <v>7747</v>
      </c>
      <c r="AP13" s="72"/>
      <c r="AQ13" s="72"/>
      <c r="AR13" s="72"/>
      <c r="AS13" s="72"/>
      <c r="AT13" s="72"/>
      <c r="AU13" s="72"/>
      <c r="AV13" s="72">
        <v>3841</v>
      </c>
      <c r="AW13" s="72">
        <v>45</v>
      </c>
      <c r="AX13" s="72"/>
      <c r="AY13" s="72"/>
      <c r="AZ13" s="72"/>
      <c r="BA13" s="72"/>
      <c r="BB13" s="72"/>
      <c r="BC13" s="72">
        <v>50</v>
      </c>
      <c r="BD13" s="72"/>
      <c r="BE13" s="72"/>
      <c r="BF13" s="72"/>
      <c r="BG13" s="72">
        <v>347</v>
      </c>
      <c r="BH13" s="138">
        <f t="shared" si="24"/>
        <v>21552</v>
      </c>
      <c r="BI13" s="3">
        <f>'t1'!AS13</f>
        <v>0</v>
      </c>
    </row>
    <row r="14" spans="1:61" ht="13.5" customHeight="1">
      <c r="A14" s="59" t="str">
        <f>'t1'!A14</f>
        <v>dirigenti medici con altri incar. prof.li (rapp. esclusivo)</v>
      </c>
      <c r="B14" s="78" t="str">
        <f>'t1'!B14</f>
        <v>SD0035</v>
      </c>
      <c r="C14" s="202">
        <f t="shared" si="25"/>
        <v>264623</v>
      </c>
      <c r="D14" s="202">
        <f t="shared" si="0"/>
        <v>8410</v>
      </c>
      <c r="E14" s="202">
        <f t="shared" si="1"/>
        <v>10134948</v>
      </c>
      <c r="F14" s="203">
        <f t="shared" si="2"/>
        <v>3758930</v>
      </c>
      <c r="G14" s="203">
        <f t="shared" si="3"/>
        <v>2414360</v>
      </c>
      <c r="H14" s="203">
        <f t="shared" si="4"/>
        <v>3727814</v>
      </c>
      <c r="I14" s="203">
        <f t="shared" si="5"/>
        <v>7056270</v>
      </c>
      <c r="J14" s="203">
        <f t="shared" si="6"/>
        <v>102717</v>
      </c>
      <c r="K14" s="203">
        <f t="shared" si="7"/>
        <v>13348</v>
      </c>
      <c r="L14" s="203">
        <f t="shared" si="7"/>
        <v>20853</v>
      </c>
      <c r="M14" s="203">
        <f t="shared" si="8"/>
        <v>48120</v>
      </c>
      <c r="N14" s="203">
        <f t="shared" si="9"/>
        <v>0</v>
      </c>
      <c r="O14" s="203">
        <f t="shared" si="10"/>
        <v>0</v>
      </c>
      <c r="P14" s="203">
        <f t="shared" si="11"/>
        <v>578760</v>
      </c>
      <c r="Q14" s="203">
        <f t="shared" si="12"/>
        <v>569254</v>
      </c>
      <c r="R14" s="203">
        <f t="shared" si="13"/>
        <v>0</v>
      </c>
      <c r="S14" s="203">
        <f t="shared" si="14"/>
        <v>0</v>
      </c>
      <c r="T14" s="203">
        <f t="shared" si="15"/>
        <v>0</v>
      </c>
      <c r="U14" s="203">
        <f t="shared" si="16"/>
        <v>0</v>
      </c>
      <c r="V14" s="203">
        <f t="shared" si="17"/>
        <v>0</v>
      </c>
      <c r="W14" s="203">
        <f t="shared" si="18"/>
        <v>710250</v>
      </c>
      <c r="X14" s="203">
        <f t="shared" si="19"/>
        <v>0</v>
      </c>
      <c r="Y14" s="203">
        <f t="shared" si="20"/>
        <v>0</v>
      </c>
      <c r="Z14" s="203">
        <f t="shared" si="21"/>
        <v>677</v>
      </c>
      <c r="AA14" s="203">
        <f t="shared" si="22"/>
        <v>490183</v>
      </c>
      <c r="AB14" s="138">
        <f t="shared" si="23"/>
        <v>29899517</v>
      </c>
      <c r="AC14" s="3">
        <f>'t1'!N14</f>
        <v>1</v>
      </c>
      <c r="AI14" s="71">
        <v>264623</v>
      </c>
      <c r="AJ14" s="71">
        <v>8410</v>
      </c>
      <c r="AK14" s="71">
        <v>10134948</v>
      </c>
      <c r="AL14" s="72">
        <v>3758930</v>
      </c>
      <c r="AM14" s="72">
        <v>2414360</v>
      </c>
      <c r="AN14" s="72">
        <v>3727814</v>
      </c>
      <c r="AO14" s="72">
        <v>7056270</v>
      </c>
      <c r="AP14" s="72">
        <v>102717</v>
      </c>
      <c r="AQ14" s="72">
        <v>13348</v>
      </c>
      <c r="AR14" s="72">
        <v>20853</v>
      </c>
      <c r="AS14" s="72">
        <v>48120</v>
      </c>
      <c r="AT14" s="72"/>
      <c r="AU14" s="72"/>
      <c r="AV14" s="72">
        <v>578760</v>
      </c>
      <c r="AW14" s="72">
        <v>569254</v>
      </c>
      <c r="AX14" s="72"/>
      <c r="AY14" s="72"/>
      <c r="AZ14" s="72"/>
      <c r="BA14" s="72"/>
      <c r="BB14" s="72"/>
      <c r="BC14" s="72">
        <v>710250</v>
      </c>
      <c r="BD14" s="72"/>
      <c r="BE14" s="72"/>
      <c r="BF14" s="72">
        <v>677</v>
      </c>
      <c r="BG14" s="72">
        <v>490183</v>
      </c>
      <c r="BH14" s="138">
        <f t="shared" si="24"/>
        <v>29899517</v>
      </c>
      <c r="BI14" s="3">
        <f>'t1'!AS14</f>
        <v>0</v>
      </c>
    </row>
    <row r="15" spans="1:61" ht="13.5" customHeight="1">
      <c r="A15" s="59" t="str">
        <f>'t1'!A15</f>
        <v>dirigenti medici con altri incar. prof.li (rapp. non escl.)</v>
      </c>
      <c r="B15" s="78" t="str">
        <f>'t1'!B15</f>
        <v>SD0036</v>
      </c>
      <c r="C15" s="202">
        <f t="shared" si="25"/>
        <v>14474</v>
      </c>
      <c r="D15" s="202">
        <f t="shared" si="0"/>
        <v>0</v>
      </c>
      <c r="E15" s="202">
        <f t="shared" si="1"/>
        <v>0</v>
      </c>
      <c r="F15" s="203">
        <f t="shared" si="2"/>
        <v>4067</v>
      </c>
      <c r="G15" s="203">
        <f t="shared" si="3"/>
        <v>95128</v>
      </c>
      <c r="H15" s="203">
        <f t="shared" si="4"/>
        <v>0</v>
      </c>
      <c r="I15" s="203">
        <f t="shared" si="5"/>
        <v>385945</v>
      </c>
      <c r="J15" s="203">
        <f t="shared" si="6"/>
        <v>1239</v>
      </c>
      <c r="K15" s="203">
        <f t="shared" si="7"/>
        <v>0</v>
      </c>
      <c r="L15" s="203">
        <f t="shared" si="7"/>
        <v>0</v>
      </c>
      <c r="M15" s="203">
        <f t="shared" si="8"/>
        <v>0</v>
      </c>
      <c r="N15" s="203">
        <f t="shared" si="9"/>
        <v>0</v>
      </c>
      <c r="O15" s="203">
        <f t="shared" si="10"/>
        <v>0</v>
      </c>
      <c r="P15" s="203">
        <f t="shared" si="11"/>
        <v>44239</v>
      </c>
      <c r="Q15" s="203">
        <f t="shared" si="12"/>
        <v>40870</v>
      </c>
      <c r="R15" s="203">
        <f t="shared" si="13"/>
        <v>0</v>
      </c>
      <c r="S15" s="203">
        <f t="shared" si="14"/>
        <v>0</v>
      </c>
      <c r="T15" s="203">
        <f t="shared" si="15"/>
        <v>0</v>
      </c>
      <c r="U15" s="203">
        <f t="shared" si="16"/>
        <v>0</v>
      </c>
      <c r="V15" s="203">
        <f t="shared" si="17"/>
        <v>0</v>
      </c>
      <c r="W15" s="203">
        <f t="shared" si="18"/>
        <v>53300</v>
      </c>
      <c r="X15" s="203">
        <f t="shared" si="19"/>
        <v>0</v>
      </c>
      <c r="Y15" s="203">
        <f t="shared" si="20"/>
        <v>0</v>
      </c>
      <c r="Z15" s="203">
        <f t="shared" si="21"/>
        <v>0</v>
      </c>
      <c r="AA15" s="203">
        <f t="shared" si="22"/>
        <v>15686</v>
      </c>
      <c r="AB15" s="138">
        <f t="shared" si="23"/>
        <v>654948</v>
      </c>
      <c r="AC15" s="3">
        <f>'t1'!N15</f>
        <v>1</v>
      </c>
      <c r="AI15" s="71">
        <v>14474</v>
      </c>
      <c r="AJ15" s="71"/>
      <c r="AK15" s="71"/>
      <c r="AL15" s="72">
        <v>4067</v>
      </c>
      <c r="AM15" s="72">
        <v>95128</v>
      </c>
      <c r="AN15" s="72"/>
      <c r="AO15" s="72">
        <v>385945</v>
      </c>
      <c r="AP15" s="72">
        <v>1239</v>
      </c>
      <c r="AQ15" s="72"/>
      <c r="AR15" s="72"/>
      <c r="AS15" s="72"/>
      <c r="AT15" s="72"/>
      <c r="AU15" s="72"/>
      <c r="AV15" s="72">
        <v>44239</v>
      </c>
      <c r="AW15" s="72">
        <v>40870</v>
      </c>
      <c r="AX15" s="72"/>
      <c r="AY15" s="72"/>
      <c r="AZ15" s="72"/>
      <c r="BA15" s="72"/>
      <c r="BB15" s="72"/>
      <c r="BC15" s="72">
        <v>53300</v>
      </c>
      <c r="BD15" s="72"/>
      <c r="BE15" s="72"/>
      <c r="BF15" s="72"/>
      <c r="BG15" s="72">
        <v>15686</v>
      </c>
      <c r="BH15" s="138">
        <f t="shared" si="24"/>
        <v>654948</v>
      </c>
      <c r="BI15" s="3">
        <f>'t1'!AS15</f>
        <v>0</v>
      </c>
    </row>
    <row r="16" spans="1:61" ht="13.5" customHeight="1">
      <c r="A16" s="59" t="str">
        <f>'t1'!A16</f>
        <v>dir. medici a t.  determinato(art. 15-septies d.lgs. 502/92)</v>
      </c>
      <c r="B16" s="78" t="str">
        <f>'t1'!B16</f>
        <v>SD0597</v>
      </c>
      <c r="C16" s="202">
        <f t="shared" si="25"/>
        <v>291</v>
      </c>
      <c r="D16" s="202">
        <f t="shared" si="0"/>
        <v>0</v>
      </c>
      <c r="E16" s="202">
        <f t="shared" si="1"/>
        <v>12792</v>
      </c>
      <c r="F16" s="202">
        <f t="shared" si="2"/>
        <v>12163</v>
      </c>
      <c r="G16" s="200">
        <f t="shared" si="3"/>
        <v>37201</v>
      </c>
      <c r="H16" s="203">
        <f t="shared" si="4"/>
        <v>8734</v>
      </c>
      <c r="I16" s="203">
        <f t="shared" si="5"/>
        <v>7747</v>
      </c>
      <c r="J16" s="203">
        <f t="shared" si="6"/>
        <v>0</v>
      </c>
      <c r="K16" s="203">
        <f t="shared" si="7"/>
        <v>0</v>
      </c>
      <c r="L16" s="203">
        <f t="shared" si="7"/>
        <v>0</v>
      </c>
      <c r="M16" s="203">
        <f t="shared" si="8"/>
        <v>0</v>
      </c>
      <c r="N16" s="203">
        <f t="shared" si="9"/>
        <v>0</v>
      </c>
      <c r="O16" s="203">
        <f t="shared" si="10"/>
        <v>0</v>
      </c>
      <c r="P16" s="203">
        <f t="shared" si="11"/>
        <v>0</v>
      </c>
      <c r="Q16" s="203">
        <f t="shared" si="12"/>
        <v>5</v>
      </c>
      <c r="R16" s="203">
        <f t="shared" si="13"/>
        <v>0</v>
      </c>
      <c r="S16" s="203">
        <f t="shared" si="14"/>
        <v>0</v>
      </c>
      <c r="T16" s="203">
        <f t="shared" si="15"/>
        <v>0</v>
      </c>
      <c r="U16" s="203">
        <f t="shared" si="16"/>
        <v>0</v>
      </c>
      <c r="V16" s="203">
        <f t="shared" si="17"/>
        <v>0</v>
      </c>
      <c r="W16" s="203">
        <f t="shared" si="18"/>
        <v>0</v>
      </c>
      <c r="X16" s="203">
        <f t="shared" si="19"/>
        <v>0</v>
      </c>
      <c r="Y16" s="203">
        <f t="shared" si="20"/>
        <v>0</v>
      </c>
      <c r="Z16" s="203">
        <f t="shared" si="21"/>
        <v>0</v>
      </c>
      <c r="AA16" s="203">
        <f t="shared" si="22"/>
        <v>0</v>
      </c>
      <c r="AB16" s="138">
        <f t="shared" si="23"/>
        <v>78933</v>
      </c>
      <c r="AC16" s="3">
        <f>'t1'!N16</f>
        <v>1</v>
      </c>
      <c r="AI16" s="71">
        <v>291</v>
      </c>
      <c r="AJ16" s="71"/>
      <c r="AK16" s="71">
        <v>12792</v>
      </c>
      <c r="AL16" s="71">
        <v>12163</v>
      </c>
      <c r="AM16" s="68">
        <v>37201</v>
      </c>
      <c r="AN16" s="72">
        <v>8734</v>
      </c>
      <c r="AO16" s="72">
        <v>7747</v>
      </c>
      <c r="AP16" s="72"/>
      <c r="AQ16" s="72"/>
      <c r="AR16" s="72"/>
      <c r="AS16" s="72"/>
      <c r="AT16" s="72"/>
      <c r="AU16" s="72"/>
      <c r="AV16" s="72"/>
      <c r="AW16" s="72">
        <v>5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138">
        <f t="shared" si="24"/>
        <v>78933</v>
      </c>
      <c r="BI16" s="3">
        <f>'t1'!AS16</f>
        <v>0</v>
      </c>
    </row>
    <row r="17" spans="1:61" ht="13.5" customHeight="1">
      <c r="A17" s="59" t="str">
        <f>'t1'!A17</f>
        <v>veterinari con inc. di struttura complessa (rapp.esclusivo)</v>
      </c>
      <c r="B17" s="78" t="str">
        <f>'t1'!B17</f>
        <v>SD0E74</v>
      </c>
      <c r="C17" s="202">
        <f t="shared" si="25"/>
        <v>412</v>
      </c>
      <c r="D17" s="202">
        <f t="shared" si="0"/>
        <v>3537</v>
      </c>
      <c r="E17" s="202">
        <f t="shared" si="1"/>
        <v>23447</v>
      </c>
      <c r="F17" s="202">
        <f t="shared" si="2"/>
        <v>14559</v>
      </c>
      <c r="G17" s="200">
        <f t="shared" si="3"/>
        <v>17296</v>
      </c>
      <c r="H17" s="203">
        <f t="shared" si="4"/>
        <v>5544</v>
      </c>
      <c r="I17" s="203">
        <f t="shared" si="5"/>
        <v>13557</v>
      </c>
      <c r="J17" s="203">
        <f t="shared" si="6"/>
        <v>0</v>
      </c>
      <c r="K17" s="203">
        <f t="shared" si="7"/>
        <v>0</v>
      </c>
      <c r="L17" s="203">
        <f t="shared" si="7"/>
        <v>8657</v>
      </c>
      <c r="M17" s="203">
        <f t="shared" si="8"/>
        <v>0</v>
      </c>
      <c r="N17" s="203">
        <f t="shared" si="9"/>
        <v>0</v>
      </c>
      <c r="O17" s="203">
        <f t="shared" si="10"/>
        <v>0</v>
      </c>
      <c r="P17" s="203">
        <f t="shared" si="11"/>
        <v>539</v>
      </c>
      <c r="Q17" s="203">
        <f t="shared" si="12"/>
        <v>1024</v>
      </c>
      <c r="R17" s="203">
        <f t="shared" si="13"/>
        <v>0</v>
      </c>
      <c r="S17" s="203">
        <f t="shared" si="14"/>
        <v>0</v>
      </c>
      <c r="T17" s="203">
        <f t="shared" si="15"/>
        <v>0</v>
      </c>
      <c r="U17" s="203">
        <f t="shared" si="16"/>
        <v>0</v>
      </c>
      <c r="V17" s="203">
        <f t="shared" si="17"/>
        <v>0</v>
      </c>
      <c r="W17" s="203">
        <f t="shared" si="18"/>
        <v>0</v>
      </c>
      <c r="X17" s="203">
        <f t="shared" si="19"/>
        <v>0</v>
      </c>
      <c r="Y17" s="203">
        <f t="shared" si="20"/>
        <v>0</v>
      </c>
      <c r="Z17" s="203">
        <f t="shared" si="21"/>
        <v>0</v>
      </c>
      <c r="AA17" s="203">
        <f t="shared" si="22"/>
        <v>30</v>
      </c>
      <c r="AB17" s="138">
        <f t="shared" si="23"/>
        <v>88602</v>
      </c>
      <c r="AC17" s="3">
        <f>'t1'!N17</f>
        <v>1</v>
      </c>
      <c r="AI17" s="71">
        <v>412</v>
      </c>
      <c r="AJ17" s="71">
        <v>3537</v>
      </c>
      <c r="AK17" s="71">
        <v>23447</v>
      </c>
      <c r="AL17" s="71">
        <v>14559</v>
      </c>
      <c r="AM17" s="68">
        <v>17296</v>
      </c>
      <c r="AN17" s="72">
        <v>5544</v>
      </c>
      <c r="AO17" s="72">
        <v>13557</v>
      </c>
      <c r="AP17" s="72"/>
      <c r="AQ17" s="72"/>
      <c r="AR17" s="72">
        <v>8657</v>
      </c>
      <c r="AS17" s="72"/>
      <c r="AT17" s="72"/>
      <c r="AU17" s="72"/>
      <c r="AV17" s="72">
        <v>539</v>
      </c>
      <c r="AW17" s="72">
        <v>1024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2">
        <v>30</v>
      </c>
      <c r="BH17" s="138">
        <f t="shared" si="24"/>
        <v>88602</v>
      </c>
      <c r="BI17" s="3">
        <f>'t1'!AS17</f>
        <v>0</v>
      </c>
    </row>
    <row r="18" spans="1:61" ht="13.5" customHeight="1">
      <c r="A18" s="59" t="str">
        <f>'t1'!A18</f>
        <v>veterinari con inc. di struttura complessa (rapp. non escl.)</v>
      </c>
      <c r="B18" s="78" t="str">
        <f>'t1'!B18</f>
        <v>SD0N74</v>
      </c>
      <c r="C18" s="202">
        <f t="shared" si="25"/>
        <v>0</v>
      </c>
      <c r="D18" s="202">
        <f t="shared" si="0"/>
        <v>0</v>
      </c>
      <c r="E18" s="202">
        <f t="shared" si="1"/>
        <v>0</v>
      </c>
      <c r="F18" s="202">
        <f t="shared" si="2"/>
        <v>0</v>
      </c>
      <c r="G18" s="200">
        <f t="shared" si="3"/>
        <v>0</v>
      </c>
      <c r="H18" s="203">
        <f t="shared" si="4"/>
        <v>0</v>
      </c>
      <c r="I18" s="203">
        <f t="shared" si="5"/>
        <v>0</v>
      </c>
      <c r="J18" s="203">
        <f t="shared" si="6"/>
        <v>0</v>
      </c>
      <c r="K18" s="203">
        <f t="shared" si="7"/>
        <v>0</v>
      </c>
      <c r="L18" s="203">
        <f t="shared" si="7"/>
        <v>0</v>
      </c>
      <c r="M18" s="203">
        <f t="shared" si="8"/>
        <v>0</v>
      </c>
      <c r="N18" s="203">
        <f t="shared" si="9"/>
        <v>0</v>
      </c>
      <c r="O18" s="203">
        <f t="shared" si="10"/>
        <v>0</v>
      </c>
      <c r="P18" s="203">
        <f t="shared" si="11"/>
        <v>0</v>
      </c>
      <c r="Q18" s="203">
        <f t="shared" si="12"/>
        <v>0</v>
      </c>
      <c r="R18" s="203">
        <f t="shared" si="13"/>
        <v>0</v>
      </c>
      <c r="S18" s="203">
        <f t="shared" si="14"/>
        <v>0</v>
      </c>
      <c r="T18" s="203">
        <f t="shared" si="15"/>
        <v>0</v>
      </c>
      <c r="U18" s="203">
        <f t="shared" si="16"/>
        <v>0</v>
      </c>
      <c r="V18" s="203">
        <f t="shared" si="17"/>
        <v>0</v>
      </c>
      <c r="W18" s="203">
        <f t="shared" si="18"/>
        <v>0</v>
      </c>
      <c r="X18" s="203">
        <f t="shared" si="19"/>
        <v>0</v>
      </c>
      <c r="Y18" s="203">
        <f t="shared" si="20"/>
        <v>0</v>
      </c>
      <c r="Z18" s="203">
        <f t="shared" si="21"/>
        <v>0</v>
      </c>
      <c r="AA18" s="203">
        <f t="shared" si="22"/>
        <v>0</v>
      </c>
      <c r="AB18" s="138">
        <f t="shared" si="23"/>
        <v>0</v>
      </c>
      <c r="AC18" s="3">
        <f>'t1'!N18</f>
        <v>0</v>
      </c>
      <c r="AI18" s="71"/>
      <c r="AJ18" s="71"/>
      <c r="AK18" s="71"/>
      <c r="AL18" s="71"/>
      <c r="AM18" s="68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138">
        <f t="shared" si="24"/>
        <v>0</v>
      </c>
      <c r="BI18" s="3">
        <f>'t1'!AS18</f>
        <v>0</v>
      </c>
    </row>
    <row r="19" spans="1:61" ht="13.5" customHeight="1">
      <c r="A19" s="59" t="str">
        <f>'t1'!A19</f>
        <v>veterinari con inc. di struttura semplice (rapp. esclusivo)</v>
      </c>
      <c r="B19" s="78" t="str">
        <f>'t1'!B19</f>
        <v>SD0E73</v>
      </c>
      <c r="C19" s="202">
        <f t="shared" si="25"/>
        <v>2421</v>
      </c>
      <c r="D19" s="202">
        <f t="shared" si="0"/>
        <v>0</v>
      </c>
      <c r="E19" s="202">
        <f t="shared" si="1"/>
        <v>107130</v>
      </c>
      <c r="F19" s="202">
        <f t="shared" si="2"/>
        <v>43374</v>
      </c>
      <c r="G19" s="200">
        <f t="shared" si="3"/>
        <v>86424</v>
      </c>
      <c r="H19" s="203">
        <f t="shared" si="4"/>
        <v>30072</v>
      </c>
      <c r="I19" s="203">
        <f t="shared" si="5"/>
        <v>64557</v>
      </c>
      <c r="J19" s="203">
        <f t="shared" si="6"/>
        <v>0</v>
      </c>
      <c r="K19" s="203">
        <f t="shared" si="7"/>
        <v>0</v>
      </c>
      <c r="L19" s="203">
        <f t="shared" si="7"/>
        <v>3591</v>
      </c>
      <c r="M19" s="203">
        <f t="shared" si="8"/>
        <v>0</v>
      </c>
      <c r="N19" s="203">
        <f t="shared" si="9"/>
        <v>0</v>
      </c>
      <c r="O19" s="203">
        <f t="shared" si="10"/>
        <v>0</v>
      </c>
      <c r="P19" s="203">
        <f t="shared" si="11"/>
        <v>6525</v>
      </c>
      <c r="Q19" s="203">
        <f t="shared" si="12"/>
        <v>6025</v>
      </c>
      <c r="R19" s="203">
        <f t="shared" si="13"/>
        <v>0</v>
      </c>
      <c r="S19" s="203">
        <f t="shared" si="14"/>
        <v>0</v>
      </c>
      <c r="T19" s="203">
        <f t="shared" si="15"/>
        <v>0</v>
      </c>
      <c r="U19" s="203">
        <f t="shared" si="16"/>
        <v>0</v>
      </c>
      <c r="V19" s="203">
        <f t="shared" si="17"/>
        <v>0</v>
      </c>
      <c r="W19" s="203">
        <f t="shared" si="18"/>
        <v>0</v>
      </c>
      <c r="X19" s="203">
        <f t="shared" si="19"/>
        <v>0</v>
      </c>
      <c r="Y19" s="203">
        <f t="shared" si="20"/>
        <v>0</v>
      </c>
      <c r="Z19" s="203">
        <f t="shared" si="21"/>
        <v>0</v>
      </c>
      <c r="AA19" s="205">
        <f t="shared" si="22"/>
        <v>700</v>
      </c>
      <c r="AB19" s="138">
        <f t="shared" si="23"/>
        <v>350819</v>
      </c>
      <c r="AC19" s="3">
        <f>'t1'!N19</f>
        <v>1</v>
      </c>
      <c r="AI19" s="71">
        <v>2421</v>
      </c>
      <c r="AJ19" s="71"/>
      <c r="AK19" s="71">
        <v>107130</v>
      </c>
      <c r="AL19" s="71">
        <v>43374</v>
      </c>
      <c r="AM19" s="68">
        <v>86424</v>
      </c>
      <c r="AN19" s="72">
        <v>30072</v>
      </c>
      <c r="AO19" s="72">
        <v>64557</v>
      </c>
      <c r="AP19" s="72"/>
      <c r="AQ19" s="72"/>
      <c r="AR19" s="72">
        <v>3591</v>
      </c>
      <c r="AS19" s="72"/>
      <c r="AT19" s="72"/>
      <c r="AU19" s="72"/>
      <c r="AV19" s="72">
        <v>6525</v>
      </c>
      <c r="AW19" s="72">
        <v>6025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4">
        <v>700</v>
      </c>
      <c r="BH19" s="138">
        <f t="shared" si="24"/>
        <v>350819</v>
      </c>
      <c r="BI19" s="3">
        <f>'t1'!AS19</f>
        <v>0</v>
      </c>
    </row>
    <row r="20" spans="1:61" ht="13.5" customHeight="1">
      <c r="A20" s="59" t="str">
        <f>'t1'!A20</f>
        <v>veterinari con inc. di struttura semplice (rapp. non escl.)</v>
      </c>
      <c r="B20" s="78" t="str">
        <f>'t1'!B20</f>
        <v>SD0N73</v>
      </c>
      <c r="C20" s="202">
        <f t="shared" si="25"/>
        <v>0</v>
      </c>
      <c r="D20" s="202">
        <f t="shared" si="0"/>
        <v>0</v>
      </c>
      <c r="E20" s="202">
        <f t="shared" si="1"/>
        <v>0</v>
      </c>
      <c r="F20" s="203">
        <f t="shared" si="2"/>
        <v>0</v>
      </c>
      <c r="G20" s="203">
        <f t="shared" si="3"/>
        <v>0</v>
      </c>
      <c r="H20" s="203">
        <f t="shared" si="4"/>
        <v>0</v>
      </c>
      <c r="I20" s="203">
        <f t="shared" si="5"/>
        <v>0</v>
      </c>
      <c r="J20" s="203">
        <f t="shared" si="6"/>
        <v>0</v>
      </c>
      <c r="K20" s="203">
        <f t="shared" si="7"/>
        <v>0</v>
      </c>
      <c r="L20" s="203">
        <f t="shared" si="7"/>
        <v>0</v>
      </c>
      <c r="M20" s="203">
        <f t="shared" si="8"/>
        <v>0</v>
      </c>
      <c r="N20" s="203">
        <f t="shared" si="9"/>
        <v>0</v>
      </c>
      <c r="O20" s="203">
        <f t="shared" si="10"/>
        <v>0</v>
      </c>
      <c r="P20" s="203">
        <f t="shared" si="11"/>
        <v>0</v>
      </c>
      <c r="Q20" s="203">
        <f t="shared" si="12"/>
        <v>0</v>
      </c>
      <c r="R20" s="203">
        <f t="shared" si="13"/>
        <v>0</v>
      </c>
      <c r="S20" s="203">
        <f t="shared" si="14"/>
        <v>0</v>
      </c>
      <c r="T20" s="203">
        <f t="shared" si="15"/>
        <v>0</v>
      </c>
      <c r="U20" s="203">
        <f t="shared" si="16"/>
        <v>0</v>
      </c>
      <c r="V20" s="203">
        <f t="shared" si="17"/>
        <v>0</v>
      </c>
      <c r="W20" s="203">
        <f t="shared" si="18"/>
        <v>0</v>
      </c>
      <c r="X20" s="203">
        <f t="shared" si="19"/>
        <v>0</v>
      </c>
      <c r="Y20" s="203">
        <f t="shared" si="20"/>
        <v>0</v>
      </c>
      <c r="Z20" s="203">
        <f t="shared" si="21"/>
        <v>0</v>
      </c>
      <c r="AA20" s="203">
        <f t="shared" si="22"/>
        <v>0</v>
      </c>
      <c r="AB20" s="138">
        <f t="shared" si="23"/>
        <v>0</v>
      </c>
      <c r="AC20" s="3">
        <f>'t1'!N20</f>
        <v>0</v>
      </c>
      <c r="AI20" s="71"/>
      <c r="AJ20" s="71"/>
      <c r="AK20" s="71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138">
        <f t="shared" si="24"/>
        <v>0</v>
      </c>
      <c r="BI20" s="3">
        <f>'t1'!AS20</f>
        <v>0</v>
      </c>
    </row>
    <row r="21" spans="1:61" ht="13.5" customHeight="1">
      <c r="A21" s="59" t="str">
        <f>'t1'!A21</f>
        <v>veterinari con altri incar. prof.li (rapp. esclusivo)</v>
      </c>
      <c r="B21" s="78" t="str">
        <f>'t1'!B21</f>
        <v>SD0A73</v>
      </c>
      <c r="C21" s="202">
        <f t="shared" si="25"/>
        <v>10717</v>
      </c>
      <c r="D21" s="202">
        <f t="shared" si="0"/>
        <v>0</v>
      </c>
      <c r="E21" s="202">
        <f t="shared" si="1"/>
        <v>458312</v>
      </c>
      <c r="F21" s="203">
        <f t="shared" si="2"/>
        <v>173323</v>
      </c>
      <c r="G21" s="203">
        <f t="shared" si="3"/>
        <v>163436</v>
      </c>
      <c r="H21" s="203">
        <f t="shared" si="4"/>
        <v>146810</v>
      </c>
      <c r="I21" s="203">
        <f t="shared" si="5"/>
        <v>285772</v>
      </c>
      <c r="J21" s="203">
        <f t="shared" si="6"/>
        <v>0</v>
      </c>
      <c r="K21" s="203">
        <f t="shared" si="7"/>
        <v>0</v>
      </c>
      <c r="L21" s="203">
        <f t="shared" si="7"/>
        <v>0</v>
      </c>
      <c r="M21" s="203">
        <f t="shared" si="8"/>
        <v>0</v>
      </c>
      <c r="N21" s="203">
        <f t="shared" si="9"/>
        <v>0</v>
      </c>
      <c r="O21" s="203">
        <f t="shared" si="10"/>
        <v>0</v>
      </c>
      <c r="P21" s="203">
        <f t="shared" si="11"/>
        <v>28515</v>
      </c>
      <c r="Q21" s="203">
        <f t="shared" si="12"/>
        <v>26671</v>
      </c>
      <c r="R21" s="203">
        <f t="shared" si="13"/>
        <v>0</v>
      </c>
      <c r="S21" s="203">
        <f t="shared" si="14"/>
        <v>0</v>
      </c>
      <c r="T21" s="203">
        <f t="shared" si="15"/>
        <v>0</v>
      </c>
      <c r="U21" s="203">
        <f t="shared" si="16"/>
        <v>0</v>
      </c>
      <c r="V21" s="203">
        <f t="shared" si="17"/>
        <v>0</v>
      </c>
      <c r="W21" s="203">
        <f t="shared" si="18"/>
        <v>0</v>
      </c>
      <c r="X21" s="203">
        <f t="shared" si="19"/>
        <v>0</v>
      </c>
      <c r="Y21" s="203">
        <f t="shared" si="20"/>
        <v>0</v>
      </c>
      <c r="Z21" s="203">
        <f t="shared" si="21"/>
        <v>0</v>
      </c>
      <c r="AA21" s="203">
        <f t="shared" si="22"/>
        <v>5722</v>
      </c>
      <c r="AB21" s="138">
        <f t="shared" si="23"/>
        <v>1299278</v>
      </c>
      <c r="AC21" s="3">
        <f>'t1'!N21</f>
        <v>1</v>
      </c>
      <c r="AI21" s="71">
        <v>10717</v>
      </c>
      <c r="AJ21" s="71"/>
      <c r="AK21" s="71">
        <v>458312</v>
      </c>
      <c r="AL21" s="72">
        <v>173323</v>
      </c>
      <c r="AM21" s="72">
        <v>163436</v>
      </c>
      <c r="AN21" s="72">
        <v>146810</v>
      </c>
      <c r="AO21" s="72">
        <v>285772</v>
      </c>
      <c r="AP21" s="72"/>
      <c r="AQ21" s="72"/>
      <c r="AR21" s="72"/>
      <c r="AS21" s="72"/>
      <c r="AT21" s="72"/>
      <c r="AU21" s="72"/>
      <c r="AV21" s="72">
        <v>28515</v>
      </c>
      <c r="AW21" s="72">
        <v>26671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2">
        <v>5722</v>
      </c>
      <c r="BH21" s="138">
        <f t="shared" si="24"/>
        <v>1299278</v>
      </c>
      <c r="BI21" s="3">
        <f>'t1'!AS21</f>
        <v>0</v>
      </c>
    </row>
    <row r="22" spans="1:61" ht="13.5" customHeight="1">
      <c r="A22" s="59" t="str">
        <f>'t1'!A22</f>
        <v>veterinari con altri incar. prof.li (rapp. non escl.)</v>
      </c>
      <c r="B22" s="78" t="str">
        <f>'t1'!B22</f>
        <v>SD0072</v>
      </c>
      <c r="C22" s="202">
        <f t="shared" si="25"/>
        <v>581</v>
      </c>
      <c r="D22" s="202">
        <f t="shared" si="0"/>
        <v>0</v>
      </c>
      <c r="E22" s="202">
        <f t="shared" si="1"/>
        <v>0</v>
      </c>
      <c r="F22" s="203">
        <f t="shared" si="2"/>
        <v>0</v>
      </c>
      <c r="G22" s="203">
        <f t="shared" si="3"/>
        <v>7032</v>
      </c>
      <c r="H22" s="203">
        <f t="shared" si="4"/>
        <v>0</v>
      </c>
      <c r="I22" s="203">
        <f t="shared" si="5"/>
        <v>15494</v>
      </c>
      <c r="J22" s="203">
        <f t="shared" si="6"/>
        <v>0</v>
      </c>
      <c r="K22" s="203">
        <f t="shared" si="7"/>
        <v>0</v>
      </c>
      <c r="L22" s="203">
        <f t="shared" si="7"/>
        <v>0</v>
      </c>
      <c r="M22" s="203">
        <f t="shared" si="8"/>
        <v>0</v>
      </c>
      <c r="N22" s="203">
        <f t="shared" si="9"/>
        <v>0</v>
      </c>
      <c r="O22" s="203">
        <f t="shared" si="10"/>
        <v>0</v>
      </c>
      <c r="P22" s="203">
        <f t="shared" si="11"/>
        <v>1456</v>
      </c>
      <c r="Q22" s="203">
        <f t="shared" si="12"/>
        <v>1446</v>
      </c>
      <c r="R22" s="203">
        <f t="shared" si="13"/>
        <v>0</v>
      </c>
      <c r="S22" s="203">
        <f t="shared" si="14"/>
        <v>0</v>
      </c>
      <c r="T22" s="203">
        <f t="shared" si="15"/>
        <v>0</v>
      </c>
      <c r="U22" s="203">
        <f t="shared" si="16"/>
        <v>0</v>
      </c>
      <c r="V22" s="203">
        <f t="shared" si="17"/>
        <v>0</v>
      </c>
      <c r="W22" s="203">
        <f t="shared" si="18"/>
        <v>0</v>
      </c>
      <c r="X22" s="203">
        <f t="shared" si="19"/>
        <v>0</v>
      </c>
      <c r="Y22" s="203">
        <f t="shared" si="20"/>
        <v>0</v>
      </c>
      <c r="Z22" s="203">
        <f t="shared" si="21"/>
        <v>0</v>
      </c>
      <c r="AA22" s="203">
        <f t="shared" si="22"/>
        <v>342</v>
      </c>
      <c r="AB22" s="138">
        <f t="shared" si="23"/>
        <v>26351</v>
      </c>
      <c r="AC22" s="3">
        <f>'t1'!N22</f>
        <v>1</v>
      </c>
      <c r="AI22" s="71">
        <v>581</v>
      </c>
      <c r="AJ22" s="71"/>
      <c r="AK22" s="71"/>
      <c r="AL22" s="72"/>
      <c r="AM22" s="72">
        <v>7032</v>
      </c>
      <c r="AN22" s="72"/>
      <c r="AO22" s="72">
        <v>15494</v>
      </c>
      <c r="AP22" s="72"/>
      <c r="AQ22" s="72"/>
      <c r="AR22" s="72"/>
      <c r="AS22" s="72"/>
      <c r="AT22" s="72"/>
      <c r="AU22" s="72"/>
      <c r="AV22" s="72">
        <v>1456</v>
      </c>
      <c r="AW22" s="72">
        <v>1446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>
        <v>342</v>
      </c>
      <c r="BH22" s="138">
        <f t="shared" si="24"/>
        <v>26351</v>
      </c>
      <c r="BI22" s="3">
        <f>'t1'!AS22</f>
        <v>0</v>
      </c>
    </row>
    <row r="23" spans="1:61" ht="13.5" customHeight="1">
      <c r="A23" s="59" t="str">
        <f>'t1'!A23</f>
        <v>veterinari a t. determinato (art. 15-septies d.lgs. 502/92)</v>
      </c>
      <c r="B23" s="78" t="str">
        <f>'t1'!B23</f>
        <v>SD0598</v>
      </c>
      <c r="C23" s="202">
        <f t="shared" si="25"/>
        <v>0</v>
      </c>
      <c r="D23" s="202">
        <f t="shared" si="0"/>
        <v>0</v>
      </c>
      <c r="E23" s="202">
        <f t="shared" si="1"/>
        <v>0</v>
      </c>
      <c r="F23" s="200">
        <f t="shared" si="2"/>
        <v>0</v>
      </c>
      <c r="G23" s="200">
        <f t="shared" si="3"/>
        <v>0</v>
      </c>
      <c r="H23" s="203">
        <f t="shared" si="4"/>
        <v>0</v>
      </c>
      <c r="I23" s="203">
        <f t="shared" si="5"/>
        <v>0</v>
      </c>
      <c r="J23" s="203">
        <f t="shared" si="6"/>
        <v>0</v>
      </c>
      <c r="K23" s="203">
        <f t="shared" si="7"/>
        <v>0</v>
      </c>
      <c r="L23" s="203">
        <f t="shared" si="7"/>
        <v>0</v>
      </c>
      <c r="M23" s="203">
        <f t="shared" si="8"/>
        <v>0</v>
      </c>
      <c r="N23" s="203">
        <f t="shared" si="9"/>
        <v>0</v>
      </c>
      <c r="O23" s="203">
        <f t="shared" si="10"/>
        <v>0</v>
      </c>
      <c r="P23" s="203">
        <f t="shared" si="11"/>
        <v>0</v>
      </c>
      <c r="Q23" s="203">
        <f t="shared" si="12"/>
        <v>0</v>
      </c>
      <c r="R23" s="203">
        <f t="shared" si="13"/>
        <v>0</v>
      </c>
      <c r="S23" s="203">
        <f t="shared" si="14"/>
        <v>0</v>
      </c>
      <c r="T23" s="203">
        <f t="shared" si="15"/>
        <v>0</v>
      </c>
      <c r="U23" s="203">
        <f t="shared" si="16"/>
        <v>0</v>
      </c>
      <c r="V23" s="203">
        <f t="shared" si="17"/>
        <v>0</v>
      </c>
      <c r="W23" s="203">
        <f t="shared" si="18"/>
        <v>0</v>
      </c>
      <c r="X23" s="203">
        <f t="shared" si="19"/>
        <v>0</v>
      </c>
      <c r="Y23" s="203">
        <f t="shared" si="20"/>
        <v>0</v>
      </c>
      <c r="Z23" s="203">
        <f t="shared" si="21"/>
        <v>0</v>
      </c>
      <c r="AA23" s="203">
        <f t="shared" si="22"/>
        <v>0</v>
      </c>
      <c r="AB23" s="138">
        <f t="shared" si="23"/>
        <v>0</v>
      </c>
      <c r="AC23" s="3">
        <f>'t1'!N23</f>
        <v>0</v>
      </c>
      <c r="AI23" s="71"/>
      <c r="AJ23" s="71"/>
      <c r="AK23" s="71"/>
      <c r="AL23" s="68"/>
      <c r="AM23" s="68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38">
        <f t="shared" si="24"/>
        <v>0</v>
      </c>
      <c r="BI23" s="3">
        <f>'t1'!AS23</f>
        <v>0</v>
      </c>
    </row>
    <row r="24" spans="1:61" ht="13.5" customHeight="1">
      <c r="A24" s="59" t="str">
        <f>'t1'!A24</f>
        <v>odontoiatri con inc. di struttura complessa (rapp. escl.)</v>
      </c>
      <c r="B24" s="78" t="str">
        <f>'t1'!B24</f>
        <v>SD0E49</v>
      </c>
      <c r="C24" s="202">
        <f t="shared" si="25"/>
        <v>0</v>
      </c>
      <c r="D24" s="202">
        <f t="shared" si="0"/>
        <v>0</v>
      </c>
      <c r="E24" s="202">
        <f t="shared" si="1"/>
        <v>0</v>
      </c>
      <c r="F24" s="200">
        <f t="shared" si="2"/>
        <v>0</v>
      </c>
      <c r="G24" s="200">
        <f t="shared" si="3"/>
        <v>0</v>
      </c>
      <c r="H24" s="203">
        <f t="shared" si="4"/>
        <v>0</v>
      </c>
      <c r="I24" s="203">
        <f t="shared" si="5"/>
        <v>0</v>
      </c>
      <c r="J24" s="203">
        <f t="shared" si="6"/>
        <v>0</v>
      </c>
      <c r="K24" s="203">
        <f t="shared" si="7"/>
        <v>0</v>
      </c>
      <c r="L24" s="203">
        <f t="shared" si="7"/>
        <v>0</v>
      </c>
      <c r="M24" s="203">
        <f t="shared" si="8"/>
        <v>0</v>
      </c>
      <c r="N24" s="203">
        <f t="shared" si="9"/>
        <v>0</v>
      </c>
      <c r="O24" s="203">
        <f t="shared" si="10"/>
        <v>0</v>
      </c>
      <c r="P24" s="203">
        <f t="shared" si="11"/>
        <v>0</v>
      </c>
      <c r="Q24" s="203">
        <f t="shared" si="12"/>
        <v>0</v>
      </c>
      <c r="R24" s="203">
        <f t="shared" si="13"/>
        <v>0</v>
      </c>
      <c r="S24" s="203">
        <f t="shared" si="14"/>
        <v>0</v>
      </c>
      <c r="T24" s="203">
        <f t="shared" si="15"/>
        <v>0</v>
      </c>
      <c r="U24" s="203">
        <f t="shared" si="16"/>
        <v>0</v>
      </c>
      <c r="V24" s="203">
        <f t="shared" si="17"/>
        <v>0</v>
      </c>
      <c r="W24" s="203">
        <f t="shared" si="18"/>
        <v>0</v>
      </c>
      <c r="X24" s="203">
        <f t="shared" si="19"/>
        <v>0</v>
      </c>
      <c r="Y24" s="203">
        <f t="shared" si="20"/>
        <v>0</v>
      </c>
      <c r="Z24" s="203">
        <f t="shared" si="21"/>
        <v>0</v>
      </c>
      <c r="AA24" s="203">
        <f t="shared" si="22"/>
        <v>0</v>
      </c>
      <c r="AB24" s="138">
        <f t="shared" si="23"/>
        <v>0</v>
      </c>
      <c r="AC24" s="3">
        <f>'t1'!N24</f>
        <v>0</v>
      </c>
      <c r="AI24" s="71"/>
      <c r="AJ24" s="71"/>
      <c r="AK24" s="71"/>
      <c r="AL24" s="68"/>
      <c r="AM24" s="68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138">
        <f t="shared" si="24"/>
        <v>0</v>
      </c>
      <c r="BI24" s="3">
        <f>'t1'!AS24</f>
        <v>0</v>
      </c>
    </row>
    <row r="25" spans="1:61" ht="13.5" customHeight="1">
      <c r="A25" s="59" t="str">
        <f>'t1'!A25</f>
        <v>odontoiatri con inc. di struttura complessa (rapp. non escl.</v>
      </c>
      <c r="B25" s="78" t="str">
        <f>'t1'!B25</f>
        <v>SD0N49</v>
      </c>
      <c r="C25" s="202">
        <f t="shared" si="25"/>
        <v>0</v>
      </c>
      <c r="D25" s="202">
        <f t="shared" si="0"/>
        <v>0</v>
      </c>
      <c r="E25" s="202">
        <f t="shared" si="1"/>
        <v>0</v>
      </c>
      <c r="F25" s="200">
        <f t="shared" si="2"/>
        <v>0</v>
      </c>
      <c r="G25" s="200">
        <f t="shared" si="3"/>
        <v>0</v>
      </c>
      <c r="H25" s="203">
        <f t="shared" si="4"/>
        <v>0</v>
      </c>
      <c r="I25" s="203">
        <f t="shared" si="5"/>
        <v>0</v>
      </c>
      <c r="J25" s="203">
        <f t="shared" si="6"/>
        <v>0</v>
      </c>
      <c r="K25" s="203">
        <f t="shared" si="7"/>
        <v>0</v>
      </c>
      <c r="L25" s="203">
        <f t="shared" si="7"/>
        <v>0</v>
      </c>
      <c r="M25" s="203">
        <f t="shared" si="8"/>
        <v>0</v>
      </c>
      <c r="N25" s="203">
        <f t="shared" si="9"/>
        <v>0</v>
      </c>
      <c r="O25" s="203">
        <f t="shared" si="10"/>
        <v>0</v>
      </c>
      <c r="P25" s="203">
        <f t="shared" si="11"/>
        <v>0</v>
      </c>
      <c r="Q25" s="203">
        <f t="shared" si="12"/>
        <v>0</v>
      </c>
      <c r="R25" s="203">
        <f t="shared" si="13"/>
        <v>0</v>
      </c>
      <c r="S25" s="203">
        <f t="shared" si="14"/>
        <v>0</v>
      </c>
      <c r="T25" s="203">
        <f t="shared" si="15"/>
        <v>0</v>
      </c>
      <c r="U25" s="203">
        <f t="shared" si="16"/>
        <v>0</v>
      </c>
      <c r="V25" s="203">
        <f t="shared" si="17"/>
        <v>0</v>
      </c>
      <c r="W25" s="203">
        <f t="shared" si="18"/>
        <v>0</v>
      </c>
      <c r="X25" s="203">
        <f t="shared" si="19"/>
        <v>0</v>
      </c>
      <c r="Y25" s="203">
        <f t="shared" si="20"/>
        <v>0</v>
      </c>
      <c r="Z25" s="203">
        <f t="shared" si="21"/>
        <v>0</v>
      </c>
      <c r="AA25" s="203">
        <f t="shared" si="22"/>
        <v>0</v>
      </c>
      <c r="AB25" s="138">
        <f t="shared" si="23"/>
        <v>0</v>
      </c>
      <c r="AC25" s="3">
        <f>'t1'!N25</f>
        <v>0</v>
      </c>
      <c r="AI25" s="71"/>
      <c r="AJ25" s="71"/>
      <c r="AK25" s="71"/>
      <c r="AL25" s="68"/>
      <c r="AM25" s="68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138">
        <f t="shared" si="24"/>
        <v>0</v>
      </c>
      <c r="BI25" s="3">
        <f>'t1'!AS25</f>
        <v>0</v>
      </c>
    </row>
    <row r="26" spans="1:61" ht="13.5" customHeight="1">
      <c r="A26" s="59" t="str">
        <f>'t1'!A26</f>
        <v>odontoiatri con inc. di struttura semplice (rapp. esclusivo)</v>
      </c>
      <c r="B26" s="78" t="str">
        <f>'t1'!B26</f>
        <v>SD0E48</v>
      </c>
      <c r="C26" s="202">
        <f t="shared" si="25"/>
        <v>0</v>
      </c>
      <c r="D26" s="202">
        <f t="shared" si="0"/>
        <v>0</v>
      </c>
      <c r="E26" s="202">
        <f t="shared" si="1"/>
        <v>0</v>
      </c>
      <c r="F26" s="200">
        <f t="shared" si="2"/>
        <v>0</v>
      </c>
      <c r="G26" s="200">
        <f t="shared" si="3"/>
        <v>0</v>
      </c>
      <c r="H26" s="203">
        <f t="shared" si="4"/>
        <v>0</v>
      </c>
      <c r="I26" s="203">
        <f t="shared" si="5"/>
        <v>0</v>
      </c>
      <c r="J26" s="203">
        <f t="shared" si="6"/>
        <v>0</v>
      </c>
      <c r="K26" s="203">
        <f t="shared" si="7"/>
        <v>0</v>
      </c>
      <c r="L26" s="203">
        <f t="shared" si="7"/>
        <v>0</v>
      </c>
      <c r="M26" s="203">
        <f t="shared" si="8"/>
        <v>0</v>
      </c>
      <c r="N26" s="203">
        <f t="shared" si="9"/>
        <v>0</v>
      </c>
      <c r="O26" s="203">
        <f t="shared" si="10"/>
        <v>0</v>
      </c>
      <c r="P26" s="203">
        <f t="shared" si="11"/>
        <v>0</v>
      </c>
      <c r="Q26" s="203">
        <f t="shared" si="12"/>
        <v>0</v>
      </c>
      <c r="R26" s="203">
        <f t="shared" si="13"/>
        <v>0</v>
      </c>
      <c r="S26" s="203">
        <f t="shared" si="14"/>
        <v>0</v>
      </c>
      <c r="T26" s="203">
        <f t="shared" si="15"/>
        <v>0</v>
      </c>
      <c r="U26" s="203">
        <f t="shared" si="16"/>
        <v>0</v>
      </c>
      <c r="V26" s="203">
        <f t="shared" si="17"/>
        <v>0</v>
      </c>
      <c r="W26" s="203">
        <f t="shared" si="18"/>
        <v>0</v>
      </c>
      <c r="X26" s="203">
        <f t="shared" si="19"/>
        <v>0</v>
      </c>
      <c r="Y26" s="203">
        <f t="shared" si="20"/>
        <v>0</v>
      </c>
      <c r="Z26" s="203">
        <f t="shared" si="21"/>
        <v>0</v>
      </c>
      <c r="AA26" s="203">
        <f t="shared" si="22"/>
        <v>0</v>
      </c>
      <c r="AB26" s="138">
        <f t="shared" si="23"/>
        <v>0</v>
      </c>
      <c r="AC26" s="3">
        <f>'t1'!N26</f>
        <v>0</v>
      </c>
      <c r="AI26" s="71"/>
      <c r="AJ26" s="71"/>
      <c r="AK26" s="71"/>
      <c r="AL26" s="68"/>
      <c r="AM26" s="68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38">
        <f t="shared" si="24"/>
        <v>0</v>
      </c>
      <c r="BI26" s="3">
        <f>'t1'!AS26</f>
        <v>0</v>
      </c>
    </row>
    <row r="27" spans="1:61" ht="13.5" customHeight="1">
      <c r="A27" s="59" t="str">
        <f>'t1'!A27</f>
        <v>odontoiatri con inc. di struttura semplice (rapp. non escl.)</v>
      </c>
      <c r="B27" s="78" t="str">
        <f>'t1'!B27</f>
        <v>SD0N48</v>
      </c>
      <c r="C27" s="202">
        <f t="shared" si="25"/>
        <v>0</v>
      </c>
      <c r="D27" s="202">
        <f t="shared" si="0"/>
        <v>0</v>
      </c>
      <c r="E27" s="202">
        <f t="shared" si="1"/>
        <v>0</v>
      </c>
      <c r="F27" s="200">
        <f t="shared" si="2"/>
        <v>0</v>
      </c>
      <c r="G27" s="200">
        <f t="shared" si="3"/>
        <v>0</v>
      </c>
      <c r="H27" s="203">
        <f t="shared" si="4"/>
        <v>0</v>
      </c>
      <c r="I27" s="203">
        <f t="shared" si="5"/>
        <v>0</v>
      </c>
      <c r="J27" s="203">
        <f t="shared" si="6"/>
        <v>0</v>
      </c>
      <c r="K27" s="203">
        <f t="shared" si="7"/>
        <v>0</v>
      </c>
      <c r="L27" s="203">
        <f t="shared" si="7"/>
        <v>0</v>
      </c>
      <c r="M27" s="203">
        <f t="shared" si="8"/>
        <v>0</v>
      </c>
      <c r="N27" s="203">
        <f t="shared" si="9"/>
        <v>0</v>
      </c>
      <c r="O27" s="203">
        <f t="shared" si="10"/>
        <v>0</v>
      </c>
      <c r="P27" s="203">
        <f t="shared" si="11"/>
        <v>0</v>
      </c>
      <c r="Q27" s="203">
        <f t="shared" si="12"/>
        <v>0</v>
      </c>
      <c r="R27" s="203">
        <f t="shared" si="13"/>
        <v>0</v>
      </c>
      <c r="S27" s="203">
        <f t="shared" si="14"/>
        <v>0</v>
      </c>
      <c r="T27" s="203">
        <f t="shared" si="15"/>
        <v>0</v>
      </c>
      <c r="U27" s="203">
        <f t="shared" si="16"/>
        <v>0</v>
      </c>
      <c r="V27" s="203">
        <f t="shared" si="17"/>
        <v>0</v>
      </c>
      <c r="W27" s="203">
        <f t="shared" si="18"/>
        <v>0</v>
      </c>
      <c r="X27" s="203">
        <f t="shared" si="19"/>
        <v>0</v>
      </c>
      <c r="Y27" s="203">
        <f t="shared" si="20"/>
        <v>0</v>
      </c>
      <c r="Z27" s="203">
        <f t="shared" si="21"/>
        <v>0</v>
      </c>
      <c r="AA27" s="203">
        <f t="shared" si="22"/>
        <v>0</v>
      </c>
      <c r="AB27" s="138">
        <f t="shared" si="23"/>
        <v>0</v>
      </c>
      <c r="AC27" s="3">
        <f>'t1'!N27</f>
        <v>0</v>
      </c>
      <c r="AI27" s="71"/>
      <c r="AJ27" s="71"/>
      <c r="AK27" s="71"/>
      <c r="AL27" s="68"/>
      <c r="AM27" s="68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38">
        <f t="shared" si="24"/>
        <v>0</v>
      </c>
      <c r="BI27" s="3">
        <f>'t1'!AS27</f>
        <v>0</v>
      </c>
    </row>
    <row r="28" spans="1:61" ht="13.5" customHeight="1">
      <c r="A28" s="59" t="str">
        <f>'t1'!A28</f>
        <v>odontoiatri con altri incar. prof.li (rapp. esclusivo)</v>
      </c>
      <c r="B28" s="78" t="str">
        <f>'t1'!B28</f>
        <v>SD0A48</v>
      </c>
      <c r="C28" s="202">
        <f t="shared" si="25"/>
        <v>0</v>
      </c>
      <c r="D28" s="202">
        <f t="shared" si="0"/>
        <v>0</v>
      </c>
      <c r="E28" s="202">
        <f t="shared" si="1"/>
        <v>0</v>
      </c>
      <c r="F28" s="200">
        <f t="shared" si="2"/>
        <v>0</v>
      </c>
      <c r="G28" s="200">
        <f t="shared" si="3"/>
        <v>0</v>
      </c>
      <c r="H28" s="206">
        <f t="shared" si="4"/>
        <v>0</v>
      </c>
      <c r="I28" s="206">
        <f t="shared" si="5"/>
        <v>0</v>
      </c>
      <c r="J28" s="206">
        <f t="shared" si="6"/>
        <v>0</v>
      </c>
      <c r="K28" s="206">
        <f t="shared" si="7"/>
        <v>0</v>
      </c>
      <c r="L28" s="203">
        <f t="shared" si="7"/>
        <v>0</v>
      </c>
      <c r="M28" s="206">
        <f t="shared" si="8"/>
        <v>0</v>
      </c>
      <c r="N28" s="207">
        <f t="shared" si="9"/>
        <v>0</v>
      </c>
      <c r="O28" s="203">
        <f t="shared" si="10"/>
        <v>0</v>
      </c>
      <c r="P28" s="203">
        <f t="shared" si="11"/>
        <v>0</v>
      </c>
      <c r="Q28" s="203">
        <f t="shared" si="12"/>
        <v>0</v>
      </c>
      <c r="R28" s="203">
        <f t="shared" si="13"/>
        <v>0</v>
      </c>
      <c r="S28" s="203">
        <f t="shared" si="14"/>
        <v>0</v>
      </c>
      <c r="T28" s="203">
        <f t="shared" si="15"/>
        <v>0</v>
      </c>
      <c r="U28" s="203">
        <f t="shared" si="16"/>
        <v>0</v>
      </c>
      <c r="V28" s="203">
        <f t="shared" si="17"/>
        <v>0</v>
      </c>
      <c r="W28" s="203">
        <f t="shared" si="18"/>
        <v>0</v>
      </c>
      <c r="X28" s="203">
        <f t="shared" si="19"/>
        <v>0</v>
      </c>
      <c r="Y28" s="203">
        <f t="shared" si="20"/>
        <v>0</v>
      </c>
      <c r="Z28" s="203">
        <f t="shared" si="21"/>
        <v>0</v>
      </c>
      <c r="AA28" s="203">
        <f t="shared" si="22"/>
        <v>0</v>
      </c>
      <c r="AB28" s="138">
        <f t="shared" si="23"/>
        <v>0</v>
      </c>
      <c r="AC28" s="3">
        <f>'t1'!N28</f>
        <v>0</v>
      </c>
      <c r="AI28" s="71"/>
      <c r="AJ28" s="71"/>
      <c r="AK28" s="71"/>
      <c r="AL28" s="68"/>
      <c r="AM28" s="68"/>
      <c r="AN28" s="75"/>
      <c r="AO28" s="75"/>
      <c r="AP28" s="75"/>
      <c r="AQ28" s="75"/>
      <c r="AR28" s="75"/>
      <c r="AS28" s="75"/>
      <c r="AT28" s="165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38">
        <f t="shared" si="24"/>
        <v>0</v>
      </c>
      <c r="BI28" s="3">
        <f>'t1'!AS28</f>
        <v>0</v>
      </c>
    </row>
    <row r="29" spans="1:61" ht="13.5" customHeight="1">
      <c r="A29" s="59" t="str">
        <f>'t1'!A29</f>
        <v>odontoiatri con altri incar. prof.li (rapp. non escl.)</v>
      </c>
      <c r="B29" s="78" t="str">
        <f>'t1'!B29</f>
        <v>SD0047</v>
      </c>
      <c r="C29" s="202">
        <f t="shared" si="25"/>
        <v>851</v>
      </c>
      <c r="D29" s="202">
        <f t="shared" si="0"/>
        <v>0</v>
      </c>
      <c r="E29" s="202">
        <f t="shared" si="1"/>
        <v>0</v>
      </c>
      <c r="F29" s="202">
        <f t="shared" si="2"/>
        <v>0</v>
      </c>
      <c r="G29" s="200">
        <f t="shared" si="3"/>
        <v>0</v>
      </c>
      <c r="H29" s="203">
        <f t="shared" si="4"/>
        <v>0</v>
      </c>
      <c r="I29" s="203">
        <f t="shared" si="5"/>
        <v>22694</v>
      </c>
      <c r="J29" s="203">
        <f t="shared" si="6"/>
        <v>0</v>
      </c>
      <c r="K29" s="203">
        <f t="shared" si="7"/>
        <v>0</v>
      </c>
      <c r="L29" s="203">
        <f t="shared" si="7"/>
        <v>0</v>
      </c>
      <c r="M29" s="203">
        <f t="shared" si="8"/>
        <v>0</v>
      </c>
      <c r="N29" s="203">
        <f t="shared" si="9"/>
        <v>0</v>
      </c>
      <c r="O29" s="203">
        <f t="shared" si="10"/>
        <v>0</v>
      </c>
      <c r="P29" s="203">
        <f t="shared" si="11"/>
        <v>0</v>
      </c>
      <c r="Q29" s="203">
        <f t="shared" si="12"/>
        <v>535</v>
      </c>
      <c r="R29" s="203">
        <f t="shared" si="13"/>
        <v>0</v>
      </c>
      <c r="S29" s="203">
        <f t="shared" si="14"/>
        <v>0</v>
      </c>
      <c r="T29" s="203">
        <f t="shared" si="15"/>
        <v>0</v>
      </c>
      <c r="U29" s="203">
        <f t="shared" si="16"/>
        <v>0</v>
      </c>
      <c r="V29" s="203">
        <f t="shared" si="17"/>
        <v>0</v>
      </c>
      <c r="W29" s="203">
        <f t="shared" si="18"/>
        <v>0</v>
      </c>
      <c r="X29" s="203">
        <f t="shared" si="19"/>
        <v>0</v>
      </c>
      <c r="Y29" s="203">
        <f t="shared" si="20"/>
        <v>0</v>
      </c>
      <c r="Z29" s="203">
        <f t="shared" si="21"/>
        <v>0</v>
      </c>
      <c r="AA29" s="203">
        <f t="shared" si="22"/>
        <v>0</v>
      </c>
      <c r="AB29" s="138">
        <f t="shared" si="23"/>
        <v>24080</v>
      </c>
      <c r="AC29" s="3">
        <f>'t1'!N29</f>
        <v>1</v>
      </c>
      <c r="AI29" s="71">
        <v>851</v>
      </c>
      <c r="AJ29" s="71"/>
      <c r="AK29" s="71"/>
      <c r="AL29" s="71"/>
      <c r="AM29" s="68"/>
      <c r="AN29" s="72"/>
      <c r="AO29" s="72">
        <v>22694</v>
      </c>
      <c r="AP29" s="72"/>
      <c r="AQ29" s="72"/>
      <c r="AR29" s="72"/>
      <c r="AS29" s="72"/>
      <c r="AT29" s="72"/>
      <c r="AU29" s="72"/>
      <c r="AV29" s="72"/>
      <c r="AW29" s="72">
        <v>535</v>
      </c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38">
        <f t="shared" si="24"/>
        <v>24080</v>
      </c>
      <c r="BI29" s="3">
        <f>'t1'!AS29</f>
        <v>0</v>
      </c>
    </row>
    <row r="30" spans="1:61" ht="13.5" customHeight="1">
      <c r="A30" s="59" t="str">
        <f>'t1'!A30</f>
        <v>odontoiatri a t. determinato (art. 15-septies d.lgs. 502/92)</v>
      </c>
      <c r="B30" s="78" t="str">
        <f>'t1'!B30</f>
        <v>SD0599</v>
      </c>
      <c r="C30" s="202">
        <f t="shared" si="25"/>
        <v>0</v>
      </c>
      <c r="D30" s="202">
        <f t="shared" si="0"/>
        <v>0</v>
      </c>
      <c r="E30" s="202">
        <f t="shared" si="1"/>
        <v>0</v>
      </c>
      <c r="F30" s="202">
        <f t="shared" si="2"/>
        <v>0</v>
      </c>
      <c r="G30" s="200">
        <f t="shared" si="3"/>
        <v>0</v>
      </c>
      <c r="H30" s="203">
        <f t="shared" si="4"/>
        <v>0</v>
      </c>
      <c r="I30" s="203">
        <f t="shared" si="5"/>
        <v>0</v>
      </c>
      <c r="J30" s="203">
        <f t="shared" si="6"/>
        <v>0</v>
      </c>
      <c r="K30" s="203">
        <f t="shared" si="7"/>
        <v>0</v>
      </c>
      <c r="L30" s="203">
        <f t="shared" si="7"/>
        <v>0</v>
      </c>
      <c r="M30" s="203">
        <f t="shared" si="8"/>
        <v>0</v>
      </c>
      <c r="N30" s="203">
        <f t="shared" si="9"/>
        <v>0</v>
      </c>
      <c r="O30" s="203">
        <f t="shared" si="10"/>
        <v>0</v>
      </c>
      <c r="P30" s="203">
        <f t="shared" si="11"/>
        <v>0</v>
      </c>
      <c r="Q30" s="203">
        <f t="shared" si="12"/>
        <v>0</v>
      </c>
      <c r="R30" s="203">
        <f t="shared" si="13"/>
        <v>0</v>
      </c>
      <c r="S30" s="203">
        <f t="shared" si="14"/>
        <v>0</v>
      </c>
      <c r="T30" s="203">
        <f t="shared" si="15"/>
        <v>0</v>
      </c>
      <c r="U30" s="203">
        <f t="shared" si="16"/>
        <v>0</v>
      </c>
      <c r="V30" s="203">
        <f t="shared" si="17"/>
        <v>0</v>
      </c>
      <c r="W30" s="203">
        <f t="shared" si="18"/>
        <v>0</v>
      </c>
      <c r="X30" s="203">
        <f t="shared" si="19"/>
        <v>0</v>
      </c>
      <c r="Y30" s="203">
        <f t="shared" si="20"/>
        <v>0</v>
      </c>
      <c r="Z30" s="203">
        <f t="shared" si="21"/>
        <v>0</v>
      </c>
      <c r="AA30" s="203">
        <f t="shared" si="22"/>
        <v>0</v>
      </c>
      <c r="AB30" s="138">
        <f t="shared" si="23"/>
        <v>0</v>
      </c>
      <c r="AC30" s="3">
        <f>'t1'!N30</f>
        <v>0</v>
      </c>
      <c r="AI30" s="71"/>
      <c r="AJ30" s="71"/>
      <c r="AK30" s="71"/>
      <c r="AL30" s="71"/>
      <c r="AM30" s="68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38">
        <f t="shared" si="24"/>
        <v>0</v>
      </c>
      <c r="BI30" s="3">
        <f>'t1'!AS30</f>
        <v>0</v>
      </c>
    </row>
    <row r="31" spans="1:61" ht="13.5" customHeight="1">
      <c r="A31" s="59" t="str">
        <f>'t1'!A31</f>
        <v>farmacisti con inc. di struttura complessa (rapp. esclusivo)</v>
      </c>
      <c r="B31" s="78" t="str">
        <f>'t1'!B31</f>
        <v>SD0E39</v>
      </c>
      <c r="C31" s="202">
        <f t="shared" si="25"/>
        <v>508</v>
      </c>
      <c r="D31" s="202">
        <f t="shared" si="0"/>
        <v>12032</v>
      </c>
      <c r="E31" s="202">
        <f t="shared" si="1"/>
        <v>29841</v>
      </c>
      <c r="F31" s="202">
        <f t="shared" si="2"/>
        <v>14228</v>
      </c>
      <c r="G31" s="200">
        <f t="shared" si="3"/>
        <v>33311</v>
      </c>
      <c r="H31" s="203">
        <f t="shared" si="4"/>
        <v>6258</v>
      </c>
      <c r="I31" s="203">
        <f t="shared" si="5"/>
        <v>0</v>
      </c>
      <c r="J31" s="203">
        <f t="shared" si="6"/>
        <v>0</v>
      </c>
      <c r="K31" s="203">
        <f t="shared" si="7"/>
        <v>13348</v>
      </c>
      <c r="L31" s="203">
        <f t="shared" si="7"/>
        <v>0</v>
      </c>
      <c r="M31" s="203">
        <f t="shared" si="8"/>
        <v>0</v>
      </c>
      <c r="N31" s="203">
        <f t="shared" si="9"/>
        <v>0</v>
      </c>
      <c r="O31" s="203">
        <f t="shared" si="10"/>
        <v>0</v>
      </c>
      <c r="P31" s="203">
        <f t="shared" si="11"/>
        <v>0</v>
      </c>
      <c r="Q31" s="203">
        <f t="shared" si="12"/>
        <v>542</v>
      </c>
      <c r="R31" s="203">
        <f t="shared" si="13"/>
        <v>0</v>
      </c>
      <c r="S31" s="203">
        <f t="shared" si="14"/>
        <v>0</v>
      </c>
      <c r="T31" s="203">
        <f t="shared" si="15"/>
        <v>0</v>
      </c>
      <c r="U31" s="203">
        <f t="shared" si="16"/>
        <v>0</v>
      </c>
      <c r="V31" s="203">
        <f t="shared" si="17"/>
        <v>0</v>
      </c>
      <c r="W31" s="203">
        <f t="shared" si="18"/>
        <v>0</v>
      </c>
      <c r="X31" s="203">
        <f t="shared" si="19"/>
        <v>0</v>
      </c>
      <c r="Y31" s="203">
        <f t="shared" si="20"/>
        <v>0</v>
      </c>
      <c r="Z31" s="203">
        <f t="shared" si="21"/>
        <v>0</v>
      </c>
      <c r="AA31" s="203">
        <f t="shared" si="22"/>
        <v>0</v>
      </c>
      <c r="AB31" s="138">
        <f t="shared" si="23"/>
        <v>110068</v>
      </c>
      <c r="AC31" s="3">
        <f>'t1'!N31</f>
        <v>1</v>
      </c>
      <c r="AI31" s="71">
        <v>508</v>
      </c>
      <c r="AJ31" s="71">
        <v>12032</v>
      </c>
      <c r="AK31" s="71">
        <v>29841</v>
      </c>
      <c r="AL31" s="71">
        <v>14228</v>
      </c>
      <c r="AM31" s="68">
        <v>33311</v>
      </c>
      <c r="AN31" s="72">
        <v>6258</v>
      </c>
      <c r="AO31" s="72"/>
      <c r="AP31" s="72"/>
      <c r="AQ31" s="72">
        <v>13348</v>
      </c>
      <c r="AR31" s="72"/>
      <c r="AS31" s="72"/>
      <c r="AT31" s="72"/>
      <c r="AU31" s="72"/>
      <c r="AV31" s="72"/>
      <c r="AW31" s="72">
        <v>542</v>
      </c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138">
        <f t="shared" si="24"/>
        <v>110068</v>
      </c>
      <c r="BI31" s="3">
        <f>'t1'!AS31</f>
        <v>0</v>
      </c>
    </row>
    <row r="32" spans="1:61" ht="13.5" customHeight="1">
      <c r="A32" s="59" t="str">
        <f>'t1'!A32</f>
        <v>farmacisti con inc. di struttura complessa (rapp. non escl.)</v>
      </c>
      <c r="B32" s="78" t="str">
        <f>'t1'!B32</f>
        <v>SD0N39</v>
      </c>
      <c r="C32" s="202">
        <f t="shared" si="25"/>
        <v>0</v>
      </c>
      <c r="D32" s="202">
        <f t="shared" si="0"/>
        <v>0</v>
      </c>
      <c r="E32" s="202">
        <f t="shared" si="1"/>
        <v>0</v>
      </c>
      <c r="F32" s="202">
        <f t="shared" si="2"/>
        <v>0</v>
      </c>
      <c r="G32" s="200">
        <f t="shared" si="3"/>
        <v>0</v>
      </c>
      <c r="H32" s="203">
        <f t="shared" si="4"/>
        <v>0</v>
      </c>
      <c r="I32" s="203">
        <f t="shared" si="5"/>
        <v>0</v>
      </c>
      <c r="J32" s="203">
        <f t="shared" si="6"/>
        <v>0</v>
      </c>
      <c r="K32" s="203">
        <f t="shared" si="7"/>
        <v>0</v>
      </c>
      <c r="L32" s="203">
        <f t="shared" si="7"/>
        <v>0</v>
      </c>
      <c r="M32" s="203">
        <f t="shared" si="8"/>
        <v>0</v>
      </c>
      <c r="N32" s="203">
        <f t="shared" si="9"/>
        <v>0</v>
      </c>
      <c r="O32" s="203">
        <f t="shared" si="10"/>
        <v>0</v>
      </c>
      <c r="P32" s="203">
        <f t="shared" si="11"/>
        <v>0</v>
      </c>
      <c r="Q32" s="203">
        <f t="shared" si="12"/>
        <v>0</v>
      </c>
      <c r="R32" s="203">
        <f t="shared" si="13"/>
        <v>0</v>
      </c>
      <c r="S32" s="203">
        <f t="shared" si="14"/>
        <v>0</v>
      </c>
      <c r="T32" s="203">
        <f t="shared" si="15"/>
        <v>0</v>
      </c>
      <c r="U32" s="203">
        <f t="shared" si="16"/>
        <v>0</v>
      </c>
      <c r="V32" s="203">
        <f t="shared" si="17"/>
        <v>0</v>
      </c>
      <c r="W32" s="203">
        <f t="shared" si="18"/>
        <v>0</v>
      </c>
      <c r="X32" s="203">
        <f t="shared" si="19"/>
        <v>0</v>
      </c>
      <c r="Y32" s="203">
        <f t="shared" si="20"/>
        <v>0</v>
      </c>
      <c r="Z32" s="203">
        <f t="shared" si="21"/>
        <v>0</v>
      </c>
      <c r="AA32" s="203">
        <f t="shared" si="22"/>
        <v>0</v>
      </c>
      <c r="AB32" s="138">
        <f t="shared" si="23"/>
        <v>0</v>
      </c>
      <c r="AC32" s="3">
        <f>'t1'!N32</f>
        <v>0</v>
      </c>
      <c r="AI32" s="71"/>
      <c r="AJ32" s="71"/>
      <c r="AK32" s="71"/>
      <c r="AL32" s="71"/>
      <c r="AM32" s="68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138">
        <f t="shared" si="24"/>
        <v>0</v>
      </c>
      <c r="BI32" s="3">
        <f>'t1'!AS32</f>
        <v>0</v>
      </c>
    </row>
    <row r="33" spans="1:61" ht="13.5" customHeight="1">
      <c r="A33" s="59" t="str">
        <f>'t1'!A33</f>
        <v>farmacisti con inc. di struttura semplice (rapp. esclusivo)</v>
      </c>
      <c r="B33" s="78" t="str">
        <f>'t1'!B33</f>
        <v>SD0E38</v>
      </c>
      <c r="C33" s="202">
        <f t="shared" si="25"/>
        <v>215</v>
      </c>
      <c r="D33" s="202">
        <f t="shared" si="0"/>
        <v>0</v>
      </c>
      <c r="E33" s="202">
        <f t="shared" si="1"/>
        <v>9035</v>
      </c>
      <c r="F33" s="202">
        <f t="shared" si="2"/>
        <v>3463</v>
      </c>
      <c r="G33" s="200">
        <f t="shared" si="3"/>
        <v>5496</v>
      </c>
      <c r="H33" s="203">
        <f t="shared" si="4"/>
        <v>2652</v>
      </c>
      <c r="I33" s="203">
        <f t="shared" si="5"/>
        <v>0</v>
      </c>
      <c r="J33" s="203">
        <f t="shared" si="6"/>
        <v>0</v>
      </c>
      <c r="K33" s="203">
        <f t="shared" si="7"/>
        <v>0</v>
      </c>
      <c r="L33" s="203">
        <f t="shared" si="7"/>
        <v>0</v>
      </c>
      <c r="M33" s="203">
        <f t="shared" si="8"/>
        <v>0</v>
      </c>
      <c r="N33" s="203">
        <f t="shared" si="9"/>
        <v>0</v>
      </c>
      <c r="O33" s="203">
        <f t="shared" si="10"/>
        <v>0</v>
      </c>
      <c r="P33" s="203">
        <f t="shared" si="11"/>
        <v>0</v>
      </c>
      <c r="Q33" s="203">
        <f t="shared" si="12"/>
        <v>0</v>
      </c>
      <c r="R33" s="203">
        <f t="shared" si="13"/>
        <v>0</v>
      </c>
      <c r="S33" s="203">
        <f t="shared" si="14"/>
        <v>0</v>
      </c>
      <c r="T33" s="203">
        <f t="shared" si="15"/>
        <v>0</v>
      </c>
      <c r="U33" s="203">
        <f t="shared" si="16"/>
        <v>0</v>
      </c>
      <c r="V33" s="203">
        <f t="shared" si="17"/>
        <v>0</v>
      </c>
      <c r="W33" s="203">
        <f t="shared" si="18"/>
        <v>0</v>
      </c>
      <c r="X33" s="203">
        <f t="shared" si="19"/>
        <v>0</v>
      </c>
      <c r="Y33" s="203">
        <f t="shared" si="20"/>
        <v>0</v>
      </c>
      <c r="Z33" s="203">
        <f t="shared" si="21"/>
        <v>0</v>
      </c>
      <c r="AA33" s="203">
        <f t="shared" si="22"/>
        <v>0</v>
      </c>
      <c r="AB33" s="138">
        <f t="shared" si="23"/>
        <v>20861</v>
      </c>
      <c r="AC33" s="3">
        <f>'t1'!N33</f>
        <v>0</v>
      </c>
      <c r="AI33" s="71">
        <v>215</v>
      </c>
      <c r="AJ33" s="71"/>
      <c r="AK33" s="71">
        <v>9035</v>
      </c>
      <c r="AL33" s="71">
        <v>3463</v>
      </c>
      <c r="AM33" s="68">
        <v>5496</v>
      </c>
      <c r="AN33" s="72">
        <v>2652</v>
      </c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138">
        <f t="shared" si="24"/>
        <v>20861</v>
      </c>
      <c r="BI33" s="3">
        <f>'t1'!AS33</f>
        <v>0</v>
      </c>
    </row>
    <row r="34" spans="1:61" ht="13.5" customHeight="1">
      <c r="A34" s="59" t="str">
        <f>'t1'!A34</f>
        <v>farmacisti con inc. di struttura semplice (rapp. non escl.)</v>
      </c>
      <c r="B34" s="78" t="str">
        <f>'t1'!B34</f>
        <v>SD0N38</v>
      </c>
      <c r="C34" s="202">
        <f t="shared" si="25"/>
        <v>0</v>
      </c>
      <c r="D34" s="202">
        <f t="shared" si="0"/>
        <v>0</v>
      </c>
      <c r="E34" s="202">
        <f t="shared" si="1"/>
        <v>0</v>
      </c>
      <c r="F34" s="202">
        <f t="shared" si="2"/>
        <v>0</v>
      </c>
      <c r="G34" s="200">
        <f t="shared" si="3"/>
        <v>0</v>
      </c>
      <c r="H34" s="203">
        <f t="shared" si="4"/>
        <v>0</v>
      </c>
      <c r="I34" s="203">
        <f t="shared" si="5"/>
        <v>0</v>
      </c>
      <c r="J34" s="203">
        <f t="shared" si="6"/>
        <v>0</v>
      </c>
      <c r="K34" s="203">
        <f t="shared" si="7"/>
        <v>0</v>
      </c>
      <c r="L34" s="203">
        <f t="shared" si="7"/>
        <v>0</v>
      </c>
      <c r="M34" s="203">
        <f t="shared" si="8"/>
        <v>0</v>
      </c>
      <c r="N34" s="203">
        <f t="shared" si="9"/>
        <v>0</v>
      </c>
      <c r="O34" s="203">
        <f t="shared" si="10"/>
        <v>0</v>
      </c>
      <c r="P34" s="203">
        <f t="shared" si="11"/>
        <v>0</v>
      </c>
      <c r="Q34" s="203">
        <f t="shared" si="12"/>
        <v>0</v>
      </c>
      <c r="R34" s="203">
        <f t="shared" si="13"/>
        <v>0</v>
      </c>
      <c r="S34" s="203">
        <f t="shared" si="14"/>
        <v>0</v>
      </c>
      <c r="T34" s="203">
        <f t="shared" si="15"/>
        <v>0</v>
      </c>
      <c r="U34" s="203">
        <f t="shared" si="16"/>
        <v>0</v>
      </c>
      <c r="V34" s="203">
        <f t="shared" si="17"/>
        <v>0</v>
      </c>
      <c r="W34" s="203">
        <f t="shared" si="18"/>
        <v>0</v>
      </c>
      <c r="X34" s="203">
        <f t="shared" si="19"/>
        <v>0</v>
      </c>
      <c r="Y34" s="203">
        <f t="shared" si="20"/>
        <v>0</v>
      </c>
      <c r="Z34" s="203">
        <f t="shared" si="21"/>
        <v>0</v>
      </c>
      <c r="AA34" s="203">
        <f t="shared" si="22"/>
        <v>0</v>
      </c>
      <c r="AB34" s="138">
        <f t="shared" si="23"/>
        <v>0</v>
      </c>
      <c r="AC34" s="3">
        <f>'t1'!N34</f>
        <v>0</v>
      </c>
      <c r="AI34" s="71"/>
      <c r="AJ34" s="71"/>
      <c r="AK34" s="71"/>
      <c r="AL34" s="71"/>
      <c r="AM34" s="68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138">
        <f t="shared" si="24"/>
        <v>0</v>
      </c>
      <c r="BI34" s="3">
        <f>'t1'!AS34</f>
        <v>0</v>
      </c>
    </row>
    <row r="35" spans="1:61" ht="13.5" customHeight="1">
      <c r="A35" s="59" t="str">
        <f>'t1'!A35</f>
        <v>farmacisti con altri incar. prof.li (rapp. esclusivo)</v>
      </c>
      <c r="B35" s="78" t="str">
        <f>'t1'!B35</f>
        <v>SD0A38</v>
      </c>
      <c r="C35" s="202">
        <f t="shared" si="25"/>
        <v>10838</v>
      </c>
      <c r="D35" s="202">
        <f t="shared" si="0"/>
        <v>0</v>
      </c>
      <c r="E35" s="202">
        <f t="shared" si="1"/>
        <v>270551</v>
      </c>
      <c r="F35" s="202">
        <f t="shared" si="2"/>
        <v>158491</v>
      </c>
      <c r="G35" s="200">
        <f t="shared" si="3"/>
        <v>89043</v>
      </c>
      <c r="H35" s="203">
        <f t="shared" si="4"/>
        <v>139256</v>
      </c>
      <c r="I35" s="203">
        <f t="shared" si="5"/>
        <v>0</v>
      </c>
      <c r="J35" s="203">
        <f t="shared" si="6"/>
        <v>0</v>
      </c>
      <c r="K35" s="203">
        <f t="shared" si="7"/>
        <v>0</v>
      </c>
      <c r="L35" s="203">
        <f t="shared" si="7"/>
        <v>0</v>
      </c>
      <c r="M35" s="203">
        <f t="shared" si="8"/>
        <v>0</v>
      </c>
      <c r="N35" s="203">
        <f t="shared" si="9"/>
        <v>0</v>
      </c>
      <c r="O35" s="203">
        <f t="shared" si="10"/>
        <v>0</v>
      </c>
      <c r="P35" s="203">
        <f t="shared" si="11"/>
        <v>9378</v>
      </c>
      <c r="Q35" s="203">
        <f t="shared" si="12"/>
        <v>2350</v>
      </c>
      <c r="R35" s="203">
        <f t="shared" si="13"/>
        <v>0</v>
      </c>
      <c r="S35" s="203">
        <f t="shared" si="14"/>
        <v>0</v>
      </c>
      <c r="T35" s="203">
        <f t="shared" si="15"/>
        <v>0</v>
      </c>
      <c r="U35" s="203">
        <f t="shared" si="16"/>
        <v>0</v>
      </c>
      <c r="V35" s="203">
        <f t="shared" si="17"/>
        <v>0</v>
      </c>
      <c r="W35" s="203">
        <f t="shared" si="18"/>
        <v>0</v>
      </c>
      <c r="X35" s="203">
        <f t="shared" si="19"/>
        <v>0</v>
      </c>
      <c r="Y35" s="203">
        <f t="shared" si="20"/>
        <v>0</v>
      </c>
      <c r="Z35" s="203">
        <f t="shared" si="21"/>
        <v>0</v>
      </c>
      <c r="AA35" s="203">
        <f t="shared" si="22"/>
        <v>1521</v>
      </c>
      <c r="AB35" s="138">
        <f t="shared" si="23"/>
        <v>681428</v>
      </c>
      <c r="AC35" s="3">
        <f>'t1'!N35</f>
        <v>1</v>
      </c>
      <c r="AI35" s="71">
        <v>10838</v>
      </c>
      <c r="AJ35" s="71"/>
      <c r="AK35" s="71">
        <v>270551</v>
      </c>
      <c r="AL35" s="71">
        <v>158491</v>
      </c>
      <c r="AM35" s="68">
        <v>89043</v>
      </c>
      <c r="AN35" s="72">
        <v>139256</v>
      </c>
      <c r="AO35" s="72"/>
      <c r="AP35" s="72"/>
      <c r="AQ35" s="72"/>
      <c r="AR35" s="72"/>
      <c r="AS35" s="72"/>
      <c r="AT35" s="72"/>
      <c r="AU35" s="72"/>
      <c r="AV35" s="72">
        <v>9378</v>
      </c>
      <c r="AW35" s="72">
        <v>2350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>
        <v>1521</v>
      </c>
      <c r="BH35" s="138">
        <f t="shared" si="24"/>
        <v>681428</v>
      </c>
      <c r="BI35" s="3">
        <f>'t1'!AS35</f>
        <v>0</v>
      </c>
    </row>
    <row r="36" spans="1:61" ht="13.5" customHeight="1">
      <c r="A36" s="59" t="str">
        <f>'t1'!A36</f>
        <v>farmacisti con altri incar. prof.li (rapp. non escl.)</v>
      </c>
      <c r="B36" s="78" t="str">
        <f>'t1'!B36</f>
        <v>SD0037</v>
      </c>
      <c r="C36" s="202">
        <f t="shared" si="25"/>
        <v>0</v>
      </c>
      <c r="D36" s="202">
        <f t="shared" si="0"/>
        <v>0</v>
      </c>
      <c r="E36" s="202">
        <f t="shared" si="1"/>
        <v>0</v>
      </c>
      <c r="F36" s="202">
        <f t="shared" si="2"/>
        <v>0</v>
      </c>
      <c r="G36" s="200">
        <f t="shared" si="3"/>
        <v>0</v>
      </c>
      <c r="H36" s="203">
        <f t="shared" si="4"/>
        <v>0</v>
      </c>
      <c r="I36" s="203">
        <f t="shared" si="5"/>
        <v>0</v>
      </c>
      <c r="J36" s="203">
        <f t="shared" si="6"/>
        <v>0</v>
      </c>
      <c r="K36" s="203">
        <f t="shared" si="7"/>
        <v>0</v>
      </c>
      <c r="L36" s="203">
        <f t="shared" si="7"/>
        <v>0</v>
      </c>
      <c r="M36" s="203">
        <f t="shared" si="8"/>
        <v>0</v>
      </c>
      <c r="N36" s="203">
        <f t="shared" si="9"/>
        <v>0</v>
      </c>
      <c r="O36" s="203">
        <f t="shared" si="10"/>
        <v>0</v>
      </c>
      <c r="P36" s="203">
        <f t="shared" si="11"/>
        <v>0</v>
      </c>
      <c r="Q36" s="203">
        <f t="shared" si="12"/>
        <v>0</v>
      </c>
      <c r="R36" s="203">
        <f t="shared" si="13"/>
        <v>0</v>
      </c>
      <c r="S36" s="203">
        <f t="shared" si="14"/>
        <v>0</v>
      </c>
      <c r="T36" s="203">
        <f t="shared" si="15"/>
        <v>0</v>
      </c>
      <c r="U36" s="203">
        <f t="shared" si="16"/>
        <v>0</v>
      </c>
      <c r="V36" s="203">
        <f t="shared" si="17"/>
        <v>0</v>
      </c>
      <c r="W36" s="203">
        <f t="shared" si="18"/>
        <v>0</v>
      </c>
      <c r="X36" s="203">
        <f t="shared" si="19"/>
        <v>0</v>
      </c>
      <c r="Y36" s="203">
        <f t="shared" si="20"/>
        <v>0</v>
      </c>
      <c r="Z36" s="203">
        <f t="shared" si="21"/>
        <v>0</v>
      </c>
      <c r="AA36" s="203">
        <f t="shared" si="22"/>
        <v>0</v>
      </c>
      <c r="AB36" s="138">
        <f t="shared" si="23"/>
        <v>0</v>
      </c>
      <c r="AC36" s="3">
        <f>'t1'!N36</f>
        <v>0</v>
      </c>
      <c r="AI36" s="71"/>
      <c r="AJ36" s="71"/>
      <c r="AK36" s="71"/>
      <c r="AL36" s="71"/>
      <c r="AM36" s="68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138">
        <f t="shared" si="24"/>
        <v>0</v>
      </c>
      <c r="BI36" s="3">
        <f>'t1'!AS36</f>
        <v>0</v>
      </c>
    </row>
    <row r="37" spans="1:61" ht="13.5" customHeight="1">
      <c r="A37" s="59" t="str">
        <f>'t1'!A37</f>
        <v>farmacisti a t. determinato (art. 15-septies d.lgs. 502/92)</v>
      </c>
      <c r="B37" s="78" t="str">
        <f>'t1'!B37</f>
        <v>SD0600</v>
      </c>
      <c r="C37" s="202">
        <f t="shared" si="25"/>
        <v>0</v>
      </c>
      <c r="D37" s="202">
        <f t="shared" si="0"/>
        <v>0</v>
      </c>
      <c r="E37" s="202">
        <f t="shared" si="1"/>
        <v>0</v>
      </c>
      <c r="F37" s="202">
        <f t="shared" si="2"/>
        <v>0</v>
      </c>
      <c r="G37" s="200">
        <f t="shared" si="3"/>
        <v>0</v>
      </c>
      <c r="H37" s="203">
        <f t="shared" si="4"/>
        <v>0</v>
      </c>
      <c r="I37" s="203">
        <f t="shared" si="5"/>
        <v>0</v>
      </c>
      <c r="J37" s="203">
        <f t="shared" si="6"/>
        <v>0</v>
      </c>
      <c r="K37" s="203">
        <f t="shared" si="7"/>
        <v>0</v>
      </c>
      <c r="L37" s="203">
        <f t="shared" si="7"/>
        <v>0</v>
      </c>
      <c r="M37" s="203">
        <f t="shared" si="8"/>
        <v>0</v>
      </c>
      <c r="N37" s="203">
        <f t="shared" si="9"/>
        <v>0</v>
      </c>
      <c r="O37" s="203">
        <f t="shared" si="10"/>
        <v>0</v>
      </c>
      <c r="P37" s="203">
        <f t="shared" si="11"/>
        <v>0</v>
      </c>
      <c r="Q37" s="203">
        <f t="shared" si="12"/>
        <v>0</v>
      </c>
      <c r="R37" s="203">
        <f t="shared" si="13"/>
        <v>0</v>
      </c>
      <c r="S37" s="203">
        <f t="shared" si="14"/>
        <v>0</v>
      </c>
      <c r="T37" s="203">
        <f t="shared" si="15"/>
        <v>0</v>
      </c>
      <c r="U37" s="203">
        <f t="shared" si="16"/>
        <v>0</v>
      </c>
      <c r="V37" s="203">
        <f t="shared" si="17"/>
        <v>0</v>
      </c>
      <c r="W37" s="203">
        <f t="shared" si="18"/>
        <v>0</v>
      </c>
      <c r="X37" s="203">
        <f t="shared" si="19"/>
        <v>0</v>
      </c>
      <c r="Y37" s="203">
        <f t="shared" si="20"/>
        <v>0</v>
      </c>
      <c r="Z37" s="203">
        <f t="shared" si="21"/>
        <v>0</v>
      </c>
      <c r="AA37" s="203">
        <f t="shared" si="22"/>
        <v>0</v>
      </c>
      <c r="AB37" s="138">
        <f t="shared" si="23"/>
        <v>0</v>
      </c>
      <c r="AC37" s="3">
        <f>'t1'!N37</f>
        <v>0</v>
      </c>
      <c r="AI37" s="71"/>
      <c r="AJ37" s="71"/>
      <c r="AK37" s="71"/>
      <c r="AL37" s="71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138">
        <f t="shared" si="24"/>
        <v>0</v>
      </c>
      <c r="BI37" s="3">
        <f>'t1'!AS37</f>
        <v>0</v>
      </c>
    </row>
    <row r="38" spans="1:61" ht="13.5" customHeight="1">
      <c r="A38" s="59" t="str">
        <f>'t1'!A38</f>
        <v>biologi con inc. di struttura complessa (rapp. esclusivo)</v>
      </c>
      <c r="B38" s="78" t="str">
        <f>'t1'!B38</f>
        <v>SD0E13</v>
      </c>
      <c r="C38" s="202">
        <f t="shared" si="25"/>
        <v>581</v>
      </c>
      <c r="D38" s="202">
        <f t="shared" si="0"/>
        <v>13751</v>
      </c>
      <c r="E38" s="202">
        <f t="shared" si="1"/>
        <v>34104</v>
      </c>
      <c r="F38" s="202">
        <f t="shared" si="2"/>
        <v>11626</v>
      </c>
      <c r="G38" s="200">
        <f t="shared" si="3"/>
        <v>46528</v>
      </c>
      <c r="H38" s="203">
        <f t="shared" si="4"/>
        <v>7152</v>
      </c>
      <c r="I38" s="203">
        <f t="shared" si="5"/>
        <v>0</v>
      </c>
      <c r="J38" s="203">
        <f t="shared" si="6"/>
        <v>0</v>
      </c>
      <c r="K38" s="203">
        <f t="shared" si="7"/>
        <v>0</v>
      </c>
      <c r="L38" s="203">
        <f t="shared" si="7"/>
        <v>0</v>
      </c>
      <c r="M38" s="203">
        <f t="shared" si="8"/>
        <v>0</v>
      </c>
      <c r="N38" s="203">
        <f t="shared" si="9"/>
        <v>0</v>
      </c>
      <c r="O38" s="203">
        <f t="shared" si="10"/>
        <v>0</v>
      </c>
      <c r="P38" s="203">
        <f t="shared" si="11"/>
        <v>0</v>
      </c>
      <c r="Q38" s="203">
        <f t="shared" si="12"/>
        <v>9</v>
      </c>
      <c r="R38" s="203">
        <f t="shared" si="13"/>
        <v>0</v>
      </c>
      <c r="S38" s="203">
        <f t="shared" si="14"/>
        <v>0</v>
      </c>
      <c r="T38" s="203">
        <f t="shared" si="15"/>
        <v>0</v>
      </c>
      <c r="U38" s="203">
        <f t="shared" si="16"/>
        <v>0</v>
      </c>
      <c r="V38" s="203">
        <f t="shared" si="17"/>
        <v>0</v>
      </c>
      <c r="W38" s="203">
        <f t="shared" si="18"/>
        <v>0</v>
      </c>
      <c r="X38" s="203">
        <f t="shared" si="19"/>
        <v>0</v>
      </c>
      <c r="Y38" s="203">
        <f t="shared" si="20"/>
        <v>0</v>
      </c>
      <c r="Z38" s="203">
        <f t="shared" si="21"/>
        <v>0</v>
      </c>
      <c r="AA38" s="203">
        <f t="shared" si="22"/>
        <v>0</v>
      </c>
      <c r="AB38" s="138">
        <f aca="true" t="shared" si="26" ref="AB38:AB69">SUM(C38:AA38)</f>
        <v>113751</v>
      </c>
      <c r="AC38" s="3">
        <f>'t1'!N38</f>
        <v>1</v>
      </c>
      <c r="AI38" s="71">
        <v>581</v>
      </c>
      <c r="AJ38" s="71">
        <v>13751</v>
      </c>
      <c r="AK38" s="71">
        <v>34104</v>
      </c>
      <c r="AL38" s="71">
        <v>11626</v>
      </c>
      <c r="AM38" s="68">
        <v>46528</v>
      </c>
      <c r="AN38" s="72">
        <v>7152</v>
      </c>
      <c r="AO38" s="72"/>
      <c r="AP38" s="72"/>
      <c r="AQ38" s="72"/>
      <c r="AR38" s="72"/>
      <c r="AS38" s="72"/>
      <c r="AT38" s="72"/>
      <c r="AU38" s="72"/>
      <c r="AV38" s="72"/>
      <c r="AW38" s="72">
        <v>9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138">
        <f t="shared" si="24"/>
        <v>113751</v>
      </c>
      <c r="BI38" s="3">
        <f>'t1'!AS38</f>
        <v>0</v>
      </c>
    </row>
    <row r="39" spans="1:61" ht="13.5" customHeight="1">
      <c r="A39" s="59" t="str">
        <f>'t1'!A39</f>
        <v>biologi con inc. di struttura complessa (rapp. non escl.)</v>
      </c>
      <c r="B39" s="78" t="str">
        <f>'t1'!B39</f>
        <v>SD0N13</v>
      </c>
      <c r="C39" s="202">
        <f t="shared" si="25"/>
        <v>0</v>
      </c>
      <c r="D39" s="202">
        <f t="shared" si="0"/>
        <v>0</v>
      </c>
      <c r="E39" s="202">
        <f t="shared" si="1"/>
        <v>0</v>
      </c>
      <c r="F39" s="202">
        <f t="shared" si="2"/>
        <v>0</v>
      </c>
      <c r="G39" s="200">
        <f t="shared" si="3"/>
        <v>0</v>
      </c>
      <c r="H39" s="203">
        <f t="shared" si="4"/>
        <v>0</v>
      </c>
      <c r="I39" s="203">
        <f t="shared" si="5"/>
        <v>0</v>
      </c>
      <c r="J39" s="203">
        <f t="shared" si="6"/>
        <v>0</v>
      </c>
      <c r="K39" s="203">
        <f t="shared" si="7"/>
        <v>0</v>
      </c>
      <c r="L39" s="203">
        <f t="shared" si="7"/>
        <v>0</v>
      </c>
      <c r="M39" s="203">
        <f t="shared" si="8"/>
        <v>0</v>
      </c>
      <c r="N39" s="203">
        <f t="shared" si="9"/>
        <v>0</v>
      </c>
      <c r="O39" s="203">
        <f t="shared" si="10"/>
        <v>0</v>
      </c>
      <c r="P39" s="203">
        <f t="shared" si="11"/>
        <v>0</v>
      </c>
      <c r="Q39" s="203">
        <f t="shared" si="12"/>
        <v>0</v>
      </c>
      <c r="R39" s="203">
        <f t="shared" si="13"/>
        <v>0</v>
      </c>
      <c r="S39" s="203">
        <f t="shared" si="14"/>
        <v>0</v>
      </c>
      <c r="T39" s="203">
        <f t="shared" si="15"/>
        <v>0</v>
      </c>
      <c r="U39" s="203">
        <f t="shared" si="16"/>
        <v>0</v>
      </c>
      <c r="V39" s="203">
        <f t="shared" si="17"/>
        <v>0</v>
      </c>
      <c r="W39" s="203">
        <f t="shared" si="18"/>
        <v>0</v>
      </c>
      <c r="X39" s="203">
        <f t="shared" si="19"/>
        <v>0</v>
      </c>
      <c r="Y39" s="203">
        <f t="shared" si="20"/>
        <v>0</v>
      </c>
      <c r="Z39" s="203">
        <f t="shared" si="21"/>
        <v>0</v>
      </c>
      <c r="AA39" s="203">
        <f t="shared" si="22"/>
        <v>0</v>
      </c>
      <c r="AB39" s="138">
        <f t="shared" si="26"/>
        <v>0</v>
      </c>
      <c r="AC39" s="3">
        <f>'t1'!N39</f>
        <v>0</v>
      </c>
      <c r="AI39" s="71"/>
      <c r="AJ39" s="71"/>
      <c r="AK39" s="71"/>
      <c r="AL39" s="71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138">
        <f t="shared" si="24"/>
        <v>0</v>
      </c>
      <c r="BI39" s="3">
        <f>'t1'!AS39</f>
        <v>0</v>
      </c>
    </row>
    <row r="40" spans="1:61" ht="13.5" customHeight="1">
      <c r="A40" s="59" t="str">
        <f>'t1'!A40</f>
        <v>biologi con inc. di struttura semplice (rapp. esclusivo)</v>
      </c>
      <c r="B40" s="78" t="str">
        <f>'t1'!B40</f>
        <v>SD0E12</v>
      </c>
      <c r="C40" s="202">
        <f t="shared" si="25"/>
        <v>1453</v>
      </c>
      <c r="D40" s="202">
        <f t="shared" si="0"/>
        <v>0</v>
      </c>
      <c r="E40" s="202">
        <f t="shared" si="1"/>
        <v>60910</v>
      </c>
      <c r="F40" s="202">
        <f t="shared" si="2"/>
        <v>25809</v>
      </c>
      <c r="G40" s="200">
        <f t="shared" si="3"/>
        <v>48186</v>
      </c>
      <c r="H40" s="203">
        <f t="shared" si="4"/>
        <v>17880</v>
      </c>
      <c r="I40" s="203">
        <f t="shared" si="5"/>
        <v>0</v>
      </c>
      <c r="J40" s="203">
        <f t="shared" si="6"/>
        <v>0</v>
      </c>
      <c r="K40" s="203">
        <f t="shared" si="7"/>
        <v>0</v>
      </c>
      <c r="L40" s="203">
        <f t="shared" si="7"/>
        <v>0</v>
      </c>
      <c r="M40" s="203">
        <f t="shared" si="8"/>
        <v>0</v>
      </c>
      <c r="N40" s="203">
        <f t="shared" si="9"/>
        <v>0</v>
      </c>
      <c r="O40" s="203">
        <f t="shared" si="10"/>
        <v>0</v>
      </c>
      <c r="P40" s="203">
        <f t="shared" si="11"/>
        <v>911</v>
      </c>
      <c r="Q40" s="203">
        <f t="shared" si="12"/>
        <v>2456</v>
      </c>
      <c r="R40" s="203">
        <f t="shared" si="13"/>
        <v>0</v>
      </c>
      <c r="S40" s="203">
        <f t="shared" si="14"/>
        <v>0</v>
      </c>
      <c r="T40" s="203">
        <f t="shared" si="15"/>
        <v>0</v>
      </c>
      <c r="U40" s="203">
        <f t="shared" si="16"/>
        <v>0</v>
      </c>
      <c r="V40" s="203">
        <f t="shared" si="17"/>
        <v>0</v>
      </c>
      <c r="W40" s="203">
        <f t="shared" si="18"/>
        <v>1800</v>
      </c>
      <c r="X40" s="203">
        <f t="shared" si="19"/>
        <v>0</v>
      </c>
      <c r="Y40" s="203">
        <f t="shared" si="20"/>
        <v>0</v>
      </c>
      <c r="Z40" s="203">
        <f t="shared" si="21"/>
        <v>0</v>
      </c>
      <c r="AA40" s="203">
        <f t="shared" si="22"/>
        <v>969</v>
      </c>
      <c r="AB40" s="138">
        <f t="shared" si="26"/>
        <v>160374</v>
      </c>
      <c r="AC40" s="3">
        <f>'t1'!N40</f>
        <v>1</v>
      </c>
      <c r="AI40" s="71">
        <v>1453</v>
      </c>
      <c r="AJ40" s="71"/>
      <c r="AK40" s="71">
        <v>60910</v>
      </c>
      <c r="AL40" s="71">
        <v>25809</v>
      </c>
      <c r="AM40" s="68">
        <v>48186</v>
      </c>
      <c r="AN40" s="72">
        <v>17880</v>
      </c>
      <c r="AO40" s="72"/>
      <c r="AP40" s="72"/>
      <c r="AQ40" s="72"/>
      <c r="AR40" s="72"/>
      <c r="AS40" s="72"/>
      <c r="AT40" s="72"/>
      <c r="AU40" s="72"/>
      <c r="AV40" s="72">
        <v>911</v>
      </c>
      <c r="AW40" s="72">
        <v>2456</v>
      </c>
      <c r="AX40" s="72"/>
      <c r="AY40" s="72"/>
      <c r="AZ40" s="72"/>
      <c r="BA40" s="72"/>
      <c r="BB40" s="72"/>
      <c r="BC40" s="72">
        <v>1800</v>
      </c>
      <c r="BD40" s="72"/>
      <c r="BE40" s="72"/>
      <c r="BF40" s="72"/>
      <c r="BG40" s="72">
        <v>969</v>
      </c>
      <c r="BH40" s="138">
        <f t="shared" si="24"/>
        <v>160374</v>
      </c>
      <c r="BI40" s="3">
        <f>'t1'!AS40</f>
        <v>0</v>
      </c>
    </row>
    <row r="41" spans="1:61" ht="13.5" customHeight="1">
      <c r="A41" s="59" t="str">
        <f>'t1'!A41</f>
        <v>biologi con inc. di struttura semplice (rapp. non escl.)</v>
      </c>
      <c r="B41" s="78" t="str">
        <f>'t1'!B41</f>
        <v>SD0N12</v>
      </c>
      <c r="C41" s="202">
        <f t="shared" si="25"/>
        <v>0</v>
      </c>
      <c r="D41" s="202">
        <f t="shared" si="0"/>
        <v>0</v>
      </c>
      <c r="E41" s="202">
        <f t="shared" si="1"/>
        <v>0</v>
      </c>
      <c r="F41" s="202">
        <f t="shared" si="2"/>
        <v>0</v>
      </c>
      <c r="G41" s="200">
        <f t="shared" si="3"/>
        <v>0</v>
      </c>
      <c r="H41" s="203">
        <f t="shared" si="4"/>
        <v>0</v>
      </c>
      <c r="I41" s="203">
        <f t="shared" si="5"/>
        <v>0</v>
      </c>
      <c r="J41" s="203">
        <f t="shared" si="6"/>
        <v>0</v>
      </c>
      <c r="K41" s="203">
        <f t="shared" si="7"/>
        <v>0</v>
      </c>
      <c r="L41" s="203">
        <f t="shared" si="7"/>
        <v>0</v>
      </c>
      <c r="M41" s="203">
        <f t="shared" si="8"/>
        <v>0</v>
      </c>
      <c r="N41" s="203">
        <f t="shared" si="9"/>
        <v>0</v>
      </c>
      <c r="O41" s="203">
        <f t="shared" si="10"/>
        <v>0</v>
      </c>
      <c r="P41" s="203">
        <f t="shared" si="11"/>
        <v>0</v>
      </c>
      <c r="Q41" s="203">
        <f t="shared" si="12"/>
        <v>0</v>
      </c>
      <c r="R41" s="203">
        <f t="shared" si="13"/>
        <v>0</v>
      </c>
      <c r="S41" s="203">
        <f t="shared" si="14"/>
        <v>0</v>
      </c>
      <c r="T41" s="203">
        <f t="shared" si="15"/>
        <v>0</v>
      </c>
      <c r="U41" s="203">
        <f t="shared" si="16"/>
        <v>0</v>
      </c>
      <c r="V41" s="203">
        <f t="shared" si="17"/>
        <v>0</v>
      </c>
      <c r="W41" s="203">
        <f t="shared" si="18"/>
        <v>0</v>
      </c>
      <c r="X41" s="203">
        <f t="shared" si="19"/>
        <v>0</v>
      </c>
      <c r="Y41" s="203">
        <f t="shared" si="20"/>
        <v>0</v>
      </c>
      <c r="Z41" s="203">
        <f t="shared" si="21"/>
        <v>0</v>
      </c>
      <c r="AA41" s="203">
        <f t="shared" si="22"/>
        <v>0</v>
      </c>
      <c r="AB41" s="138">
        <f t="shared" si="26"/>
        <v>0</v>
      </c>
      <c r="AC41" s="3">
        <f>'t1'!N41</f>
        <v>0</v>
      </c>
      <c r="AI41" s="71"/>
      <c r="AJ41" s="71"/>
      <c r="AK41" s="71"/>
      <c r="AL41" s="71"/>
      <c r="AM41" s="68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138">
        <f t="shared" si="24"/>
        <v>0</v>
      </c>
      <c r="BI41" s="3">
        <f>'t1'!AS41</f>
        <v>0</v>
      </c>
    </row>
    <row r="42" spans="1:61" ht="13.5" customHeight="1">
      <c r="A42" s="59" t="str">
        <f>'t1'!A42</f>
        <v>biologi con altri incar. prof.li (rapp. esclusivo)</v>
      </c>
      <c r="B42" s="78" t="str">
        <f>'t1'!B42</f>
        <v>SD0A12</v>
      </c>
      <c r="C42" s="202">
        <f t="shared" si="25"/>
        <v>12237</v>
      </c>
      <c r="D42" s="202">
        <f t="shared" si="0"/>
        <v>0</v>
      </c>
      <c r="E42" s="202">
        <f t="shared" si="1"/>
        <v>332855</v>
      </c>
      <c r="F42" s="202">
        <f t="shared" si="2"/>
        <v>173516</v>
      </c>
      <c r="G42" s="200">
        <f t="shared" si="3"/>
        <v>125661</v>
      </c>
      <c r="H42" s="203">
        <f t="shared" si="4"/>
        <v>152664</v>
      </c>
      <c r="I42" s="203">
        <f t="shared" si="5"/>
        <v>0</v>
      </c>
      <c r="J42" s="203">
        <f t="shared" si="6"/>
        <v>0</v>
      </c>
      <c r="K42" s="203">
        <f t="shared" si="7"/>
        <v>0</v>
      </c>
      <c r="L42" s="203">
        <f t="shared" si="7"/>
        <v>0</v>
      </c>
      <c r="M42" s="203">
        <f t="shared" si="8"/>
        <v>0</v>
      </c>
      <c r="N42" s="203">
        <f t="shared" si="9"/>
        <v>0</v>
      </c>
      <c r="O42" s="203">
        <f t="shared" si="10"/>
        <v>0</v>
      </c>
      <c r="P42" s="203">
        <f t="shared" si="11"/>
        <v>11433</v>
      </c>
      <c r="Q42" s="203">
        <f t="shared" si="12"/>
        <v>15987</v>
      </c>
      <c r="R42" s="203">
        <f t="shared" si="13"/>
        <v>0</v>
      </c>
      <c r="S42" s="203">
        <f t="shared" si="14"/>
        <v>0</v>
      </c>
      <c r="T42" s="203">
        <f t="shared" si="15"/>
        <v>0</v>
      </c>
      <c r="U42" s="203">
        <f t="shared" si="16"/>
        <v>0</v>
      </c>
      <c r="V42" s="203">
        <f t="shared" si="17"/>
        <v>0</v>
      </c>
      <c r="W42" s="203">
        <f t="shared" si="18"/>
        <v>22650</v>
      </c>
      <c r="X42" s="203">
        <f t="shared" si="19"/>
        <v>0</v>
      </c>
      <c r="Y42" s="203">
        <f t="shared" si="20"/>
        <v>0</v>
      </c>
      <c r="Z42" s="203">
        <f t="shared" si="21"/>
        <v>0</v>
      </c>
      <c r="AA42" s="203">
        <f t="shared" si="22"/>
        <v>10919</v>
      </c>
      <c r="AB42" s="138">
        <f t="shared" si="26"/>
        <v>857922</v>
      </c>
      <c r="AC42" s="3">
        <f>'t1'!N42</f>
        <v>1</v>
      </c>
      <c r="AI42" s="71">
        <v>12237</v>
      </c>
      <c r="AJ42" s="71"/>
      <c r="AK42" s="71">
        <v>332855</v>
      </c>
      <c r="AL42" s="71">
        <v>173516</v>
      </c>
      <c r="AM42" s="68">
        <v>125661</v>
      </c>
      <c r="AN42" s="72">
        <v>152664</v>
      </c>
      <c r="AO42" s="72"/>
      <c r="AP42" s="72"/>
      <c r="AQ42" s="72"/>
      <c r="AR42" s="72"/>
      <c r="AS42" s="72"/>
      <c r="AT42" s="72"/>
      <c r="AU42" s="72"/>
      <c r="AV42" s="72">
        <v>11433</v>
      </c>
      <c r="AW42" s="72">
        <v>15987</v>
      </c>
      <c r="AX42" s="72"/>
      <c r="AY42" s="72"/>
      <c r="AZ42" s="72"/>
      <c r="BA42" s="72"/>
      <c r="BB42" s="72"/>
      <c r="BC42" s="72">
        <v>22650</v>
      </c>
      <c r="BD42" s="72"/>
      <c r="BE42" s="72"/>
      <c r="BF42" s="72"/>
      <c r="BG42" s="72">
        <v>10919</v>
      </c>
      <c r="BH42" s="138">
        <f t="shared" si="24"/>
        <v>857922</v>
      </c>
      <c r="BI42" s="3">
        <f>'t1'!AS42</f>
        <v>0</v>
      </c>
    </row>
    <row r="43" spans="1:61" ht="13.5" customHeight="1">
      <c r="A43" s="59" t="str">
        <f>'t1'!A43</f>
        <v>biologi con altri incar. prof.li (rapp. non escl.)</v>
      </c>
      <c r="B43" s="78" t="str">
        <f>'t1'!B43</f>
        <v>SD0011</v>
      </c>
      <c r="C43" s="202">
        <f t="shared" si="25"/>
        <v>0</v>
      </c>
      <c r="D43" s="202">
        <f t="shared" si="0"/>
        <v>0</v>
      </c>
      <c r="E43" s="202">
        <f t="shared" si="1"/>
        <v>0</v>
      </c>
      <c r="F43" s="202">
        <f t="shared" si="2"/>
        <v>0</v>
      </c>
      <c r="G43" s="200">
        <f t="shared" si="3"/>
        <v>0</v>
      </c>
      <c r="H43" s="203">
        <f t="shared" si="4"/>
        <v>0</v>
      </c>
      <c r="I43" s="203">
        <f t="shared" si="5"/>
        <v>0</v>
      </c>
      <c r="J43" s="203">
        <f t="shared" si="6"/>
        <v>0</v>
      </c>
      <c r="K43" s="203">
        <f t="shared" si="7"/>
        <v>0</v>
      </c>
      <c r="L43" s="203">
        <f t="shared" si="7"/>
        <v>0</v>
      </c>
      <c r="M43" s="203">
        <f t="shared" si="8"/>
        <v>0</v>
      </c>
      <c r="N43" s="203">
        <f t="shared" si="9"/>
        <v>0</v>
      </c>
      <c r="O43" s="203">
        <f t="shared" si="10"/>
        <v>0</v>
      </c>
      <c r="P43" s="203">
        <f t="shared" si="11"/>
        <v>0</v>
      </c>
      <c r="Q43" s="203">
        <f t="shared" si="12"/>
        <v>0</v>
      </c>
      <c r="R43" s="203">
        <f t="shared" si="13"/>
        <v>0</v>
      </c>
      <c r="S43" s="203">
        <f t="shared" si="14"/>
        <v>0</v>
      </c>
      <c r="T43" s="203">
        <f t="shared" si="15"/>
        <v>0</v>
      </c>
      <c r="U43" s="203">
        <f t="shared" si="16"/>
        <v>0</v>
      </c>
      <c r="V43" s="203">
        <f t="shared" si="17"/>
        <v>0</v>
      </c>
      <c r="W43" s="203">
        <f t="shared" si="18"/>
        <v>0</v>
      </c>
      <c r="X43" s="203">
        <f t="shared" si="19"/>
        <v>0</v>
      </c>
      <c r="Y43" s="203">
        <f t="shared" si="20"/>
        <v>0</v>
      </c>
      <c r="Z43" s="203">
        <f t="shared" si="21"/>
        <v>0</v>
      </c>
      <c r="AA43" s="203">
        <f t="shared" si="22"/>
        <v>0</v>
      </c>
      <c r="AB43" s="138">
        <f t="shared" si="26"/>
        <v>0</v>
      </c>
      <c r="AC43" s="3">
        <f>'t1'!N43</f>
        <v>0</v>
      </c>
      <c r="AI43" s="71"/>
      <c r="AJ43" s="71"/>
      <c r="AK43" s="71"/>
      <c r="AL43" s="71"/>
      <c r="AM43" s="68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138">
        <f t="shared" si="24"/>
        <v>0</v>
      </c>
      <c r="BI43" s="3">
        <f>'t1'!AS43</f>
        <v>0</v>
      </c>
    </row>
    <row r="44" spans="1:61" ht="13.5" customHeight="1">
      <c r="A44" s="59" t="str">
        <f>'t1'!A44</f>
        <v>biologi a t. determinato (art. 15-septies d.lgs. 502/92)</v>
      </c>
      <c r="B44" s="78" t="str">
        <f>'t1'!B44</f>
        <v>SD0601</v>
      </c>
      <c r="C44" s="202">
        <f t="shared" si="25"/>
        <v>0</v>
      </c>
      <c r="D44" s="202">
        <f t="shared" si="0"/>
        <v>0</v>
      </c>
      <c r="E44" s="202">
        <f t="shared" si="1"/>
        <v>0</v>
      </c>
      <c r="F44" s="202">
        <f t="shared" si="2"/>
        <v>0</v>
      </c>
      <c r="G44" s="200">
        <f t="shared" si="3"/>
        <v>0</v>
      </c>
      <c r="H44" s="203">
        <f t="shared" si="4"/>
        <v>0</v>
      </c>
      <c r="I44" s="203">
        <f t="shared" si="5"/>
        <v>0</v>
      </c>
      <c r="J44" s="203">
        <f t="shared" si="6"/>
        <v>0</v>
      </c>
      <c r="K44" s="203">
        <f t="shared" si="7"/>
        <v>0</v>
      </c>
      <c r="L44" s="203">
        <f t="shared" si="7"/>
        <v>0</v>
      </c>
      <c r="M44" s="203">
        <f t="shared" si="8"/>
        <v>0</v>
      </c>
      <c r="N44" s="203">
        <f t="shared" si="9"/>
        <v>0</v>
      </c>
      <c r="O44" s="203">
        <f t="shared" si="10"/>
        <v>0</v>
      </c>
      <c r="P44" s="203">
        <f t="shared" si="11"/>
        <v>0</v>
      </c>
      <c r="Q44" s="203">
        <f t="shared" si="12"/>
        <v>0</v>
      </c>
      <c r="R44" s="203">
        <f t="shared" si="13"/>
        <v>0</v>
      </c>
      <c r="S44" s="203">
        <f t="shared" si="14"/>
        <v>0</v>
      </c>
      <c r="T44" s="203">
        <f t="shared" si="15"/>
        <v>0</v>
      </c>
      <c r="U44" s="203">
        <f t="shared" si="16"/>
        <v>0</v>
      </c>
      <c r="V44" s="203">
        <f t="shared" si="17"/>
        <v>0</v>
      </c>
      <c r="W44" s="203">
        <f t="shared" si="18"/>
        <v>0</v>
      </c>
      <c r="X44" s="203">
        <f t="shared" si="19"/>
        <v>0</v>
      </c>
      <c r="Y44" s="203">
        <f t="shared" si="20"/>
        <v>0</v>
      </c>
      <c r="Z44" s="203">
        <f t="shared" si="21"/>
        <v>0</v>
      </c>
      <c r="AA44" s="203">
        <f t="shared" si="22"/>
        <v>0</v>
      </c>
      <c r="AB44" s="138">
        <f t="shared" si="26"/>
        <v>0</v>
      </c>
      <c r="AC44" s="3">
        <f>'t1'!N44</f>
        <v>0</v>
      </c>
      <c r="AI44" s="71"/>
      <c r="AJ44" s="71"/>
      <c r="AK44" s="71"/>
      <c r="AL44" s="71"/>
      <c r="AM44" s="68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138">
        <f t="shared" si="24"/>
        <v>0</v>
      </c>
      <c r="BI44" s="3">
        <f>'t1'!AS44</f>
        <v>0</v>
      </c>
    </row>
    <row r="45" spans="1:61" ht="13.5" customHeight="1">
      <c r="A45" s="59" t="str">
        <f>'t1'!A45</f>
        <v>chimici con inc. di struttura complessa (rapp. esclusivo)</v>
      </c>
      <c r="B45" s="78" t="str">
        <f>'t1'!B45</f>
        <v>SD0E16</v>
      </c>
      <c r="C45" s="202">
        <f t="shared" si="25"/>
        <v>0</v>
      </c>
      <c r="D45" s="202">
        <f t="shared" si="0"/>
        <v>0</v>
      </c>
      <c r="E45" s="202">
        <f t="shared" si="1"/>
        <v>0</v>
      </c>
      <c r="F45" s="202">
        <f t="shared" si="2"/>
        <v>0</v>
      </c>
      <c r="G45" s="200">
        <f t="shared" si="3"/>
        <v>0</v>
      </c>
      <c r="H45" s="203">
        <f t="shared" si="4"/>
        <v>0</v>
      </c>
      <c r="I45" s="203">
        <f t="shared" si="5"/>
        <v>0</v>
      </c>
      <c r="J45" s="203">
        <f t="shared" si="6"/>
        <v>0</v>
      </c>
      <c r="K45" s="203">
        <f t="shared" si="7"/>
        <v>0</v>
      </c>
      <c r="L45" s="203">
        <f t="shared" si="7"/>
        <v>0</v>
      </c>
      <c r="M45" s="203">
        <f t="shared" si="8"/>
        <v>0</v>
      </c>
      <c r="N45" s="203">
        <f t="shared" si="9"/>
        <v>0</v>
      </c>
      <c r="O45" s="203">
        <f t="shared" si="10"/>
        <v>0</v>
      </c>
      <c r="P45" s="203">
        <f t="shared" si="11"/>
        <v>0</v>
      </c>
      <c r="Q45" s="203">
        <f t="shared" si="12"/>
        <v>0</v>
      </c>
      <c r="R45" s="203">
        <f t="shared" si="13"/>
        <v>0</v>
      </c>
      <c r="S45" s="203">
        <f t="shared" si="14"/>
        <v>0</v>
      </c>
      <c r="T45" s="203">
        <f t="shared" si="15"/>
        <v>0</v>
      </c>
      <c r="U45" s="203">
        <f t="shared" si="16"/>
        <v>0</v>
      </c>
      <c r="V45" s="203">
        <f t="shared" si="17"/>
        <v>0</v>
      </c>
      <c r="W45" s="203">
        <f t="shared" si="18"/>
        <v>0</v>
      </c>
      <c r="X45" s="203">
        <f t="shared" si="19"/>
        <v>0</v>
      </c>
      <c r="Y45" s="203">
        <f t="shared" si="20"/>
        <v>0</v>
      </c>
      <c r="Z45" s="203">
        <f t="shared" si="21"/>
        <v>0</v>
      </c>
      <c r="AA45" s="203">
        <f t="shared" si="22"/>
        <v>0</v>
      </c>
      <c r="AB45" s="138">
        <f t="shared" si="26"/>
        <v>0</v>
      </c>
      <c r="AC45" s="3">
        <f>'t1'!N45</f>
        <v>0</v>
      </c>
      <c r="AI45" s="71"/>
      <c r="AJ45" s="71"/>
      <c r="AK45" s="71"/>
      <c r="AL45" s="71"/>
      <c r="AM45" s="68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138">
        <f t="shared" si="24"/>
        <v>0</v>
      </c>
      <c r="BI45" s="3">
        <f>'t1'!AS45</f>
        <v>0</v>
      </c>
    </row>
    <row r="46" spans="1:61" ht="13.5" customHeight="1">
      <c r="A46" s="59" t="str">
        <f>'t1'!A46</f>
        <v>chimici con inc. di struttura complessa (rapp.non escl.)</v>
      </c>
      <c r="B46" s="78" t="str">
        <f>'t1'!B46</f>
        <v>SD0N16</v>
      </c>
      <c r="C46" s="202">
        <f t="shared" si="25"/>
        <v>0</v>
      </c>
      <c r="D46" s="202">
        <f t="shared" si="0"/>
        <v>0</v>
      </c>
      <c r="E46" s="202">
        <f t="shared" si="1"/>
        <v>0</v>
      </c>
      <c r="F46" s="202">
        <f t="shared" si="2"/>
        <v>0</v>
      </c>
      <c r="G46" s="200">
        <f t="shared" si="3"/>
        <v>0</v>
      </c>
      <c r="H46" s="203">
        <f t="shared" si="4"/>
        <v>0</v>
      </c>
      <c r="I46" s="203">
        <f t="shared" si="5"/>
        <v>0</v>
      </c>
      <c r="J46" s="203">
        <f t="shared" si="6"/>
        <v>0</v>
      </c>
      <c r="K46" s="203">
        <f t="shared" si="7"/>
        <v>0</v>
      </c>
      <c r="L46" s="203">
        <f t="shared" si="7"/>
        <v>0</v>
      </c>
      <c r="M46" s="203">
        <f t="shared" si="8"/>
        <v>0</v>
      </c>
      <c r="N46" s="203">
        <f t="shared" si="9"/>
        <v>0</v>
      </c>
      <c r="O46" s="203">
        <f t="shared" si="10"/>
        <v>0</v>
      </c>
      <c r="P46" s="203">
        <f t="shared" si="11"/>
        <v>0</v>
      </c>
      <c r="Q46" s="203">
        <f t="shared" si="12"/>
        <v>0</v>
      </c>
      <c r="R46" s="203">
        <f t="shared" si="13"/>
        <v>0</v>
      </c>
      <c r="S46" s="203">
        <f t="shared" si="14"/>
        <v>0</v>
      </c>
      <c r="T46" s="203">
        <f t="shared" si="15"/>
        <v>0</v>
      </c>
      <c r="U46" s="203">
        <f t="shared" si="16"/>
        <v>0</v>
      </c>
      <c r="V46" s="203">
        <f t="shared" si="17"/>
        <v>0</v>
      </c>
      <c r="W46" s="203">
        <f t="shared" si="18"/>
        <v>0</v>
      </c>
      <c r="X46" s="203">
        <f t="shared" si="19"/>
        <v>0</v>
      </c>
      <c r="Y46" s="203">
        <f t="shared" si="20"/>
        <v>0</v>
      </c>
      <c r="Z46" s="203">
        <f t="shared" si="21"/>
        <v>0</v>
      </c>
      <c r="AA46" s="203">
        <f t="shared" si="22"/>
        <v>0</v>
      </c>
      <c r="AB46" s="138">
        <f t="shared" si="26"/>
        <v>0</v>
      </c>
      <c r="AC46" s="3">
        <f>'t1'!N46</f>
        <v>0</v>
      </c>
      <c r="AI46" s="71"/>
      <c r="AJ46" s="71"/>
      <c r="AK46" s="71"/>
      <c r="AL46" s="71"/>
      <c r="AM46" s="68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138">
        <f t="shared" si="24"/>
        <v>0</v>
      </c>
      <c r="BI46" s="3">
        <f>'t1'!AS46</f>
        <v>0</v>
      </c>
    </row>
    <row r="47" spans="1:61" ht="13.5" customHeight="1">
      <c r="A47" s="59" t="str">
        <f>'t1'!A47</f>
        <v>chimici con inc. di struttura semplice (rapp. esclusivo)</v>
      </c>
      <c r="B47" s="78" t="str">
        <f>'t1'!B47</f>
        <v>SD0E15</v>
      </c>
      <c r="C47" s="202">
        <f t="shared" si="25"/>
        <v>0</v>
      </c>
      <c r="D47" s="202">
        <f t="shared" si="0"/>
        <v>0</v>
      </c>
      <c r="E47" s="202">
        <f t="shared" si="1"/>
        <v>0</v>
      </c>
      <c r="F47" s="202">
        <f t="shared" si="2"/>
        <v>0</v>
      </c>
      <c r="G47" s="200">
        <f t="shared" si="3"/>
        <v>0</v>
      </c>
      <c r="H47" s="203">
        <f t="shared" si="4"/>
        <v>0</v>
      </c>
      <c r="I47" s="203">
        <f t="shared" si="5"/>
        <v>0</v>
      </c>
      <c r="J47" s="203">
        <f t="shared" si="6"/>
        <v>0</v>
      </c>
      <c r="K47" s="203">
        <f t="shared" si="7"/>
        <v>0</v>
      </c>
      <c r="L47" s="203">
        <f t="shared" si="7"/>
        <v>0</v>
      </c>
      <c r="M47" s="203">
        <f t="shared" si="8"/>
        <v>0</v>
      </c>
      <c r="N47" s="203">
        <f t="shared" si="9"/>
        <v>0</v>
      </c>
      <c r="O47" s="203">
        <f t="shared" si="10"/>
        <v>0</v>
      </c>
      <c r="P47" s="203">
        <f t="shared" si="11"/>
        <v>0</v>
      </c>
      <c r="Q47" s="203">
        <f t="shared" si="12"/>
        <v>0</v>
      </c>
      <c r="R47" s="203">
        <f t="shared" si="13"/>
        <v>0</v>
      </c>
      <c r="S47" s="203">
        <f t="shared" si="14"/>
        <v>0</v>
      </c>
      <c r="T47" s="203">
        <f t="shared" si="15"/>
        <v>0</v>
      </c>
      <c r="U47" s="203">
        <f t="shared" si="16"/>
        <v>0</v>
      </c>
      <c r="V47" s="203">
        <f t="shared" si="17"/>
        <v>0</v>
      </c>
      <c r="W47" s="203">
        <f t="shared" si="18"/>
        <v>0</v>
      </c>
      <c r="X47" s="203">
        <f t="shared" si="19"/>
        <v>0</v>
      </c>
      <c r="Y47" s="203">
        <f t="shared" si="20"/>
        <v>0</v>
      </c>
      <c r="Z47" s="203">
        <f t="shared" si="21"/>
        <v>0</v>
      </c>
      <c r="AA47" s="203">
        <f t="shared" si="22"/>
        <v>0</v>
      </c>
      <c r="AB47" s="138">
        <f t="shared" si="26"/>
        <v>0</v>
      </c>
      <c r="AC47" s="3">
        <f>'t1'!N47</f>
        <v>0</v>
      </c>
      <c r="AI47" s="71"/>
      <c r="AJ47" s="71"/>
      <c r="AK47" s="71"/>
      <c r="AL47" s="71"/>
      <c r="AM47" s="68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138">
        <f t="shared" si="24"/>
        <v>0</v>
      </c>
      <c r="BI47" s="3">
        <f>'t1'!AS47</f>
        <v>0</v>
      </c>
    </row>
    <row r="48" spans="1:61" ht="13.5" customHeight="1">
      <c r="A48" s="59" t="str">
        <f>'t1'!A48</f>
        <v>chimici con inc. di struttura semplice (rapp. non escl.)</v>
      </c>
      <c r="B48" s="78" t="str">
        <f>'t1'!B48</f>
        <v>SD0N15</v>
      </c>
      <c r="C48" s="202">
        <f t="shared" si="25"/>
        <v>0</v>
      </c>
      <c r="D48" s="202">
        <f t="shared" si="0"/>
        <v>0</v>
      </c>
      <c r="E48" s="202">
        <f t="shared" si="1"/>
        <v>0</v>
      </c>
      <c r="F48" s="202">
        <f t="shared" si="2"/>
        <v>0</v>
      </c>
      <c r="G48" s="200">
        <f t="shared" si="3"/>
        <v>0</v>
      </c>
      <c r="H48" s="203">
        <f t="shared" si="4"/>
        <v>0</v>
      </c>
      <c r="I48" s="203">
        <f t="shared" si="5"/>
        <v>0</v>
      </c>
      <c r="J48" s="203">
        <f t="shared" si="6"/>
        <v>0</v>
      </c>
      <c r="K48" s="203">
        <f t="shared" si="7"/>
        <v>0</v>
      </c>
      <c r="L48" s="203">
        <f t="shared" si="7"/>
        <v>0</v>
      </c>
      <c r="M48" s="203">
        <f t="shared" si="8"/>
        <v>0</v>
      </c>
      <c r="N48" s="203">
        <f t="shared" si="9"/>
        <v>0</v>
      </c>
      <c r="O48" s="203">
        <f t="shared" si="10"/>
        <v>0</v>
      </c>
      <c r="P48" s="203">
        <f t="shared" si="11"/>
        <v>0</v>
      </c>
      <c r="Q48" s="203">
        <f t="shared" si="12"/>
        <v>0</v>
      </c>
      <c r="R48" s="203">
        <f t="shared" si="13"/>
        <v>0</v>
      </c>
      <c r="S48" s="203">
        <f t="shared" si="14"/>
        <v>0</v>
      </c>
      <c r="T48" s="203">
        <f t="shared" si="15"/>
        <v>0</v>
      </c>
      <c r="U48" s="203">
        <f t="shared" si="16"/>
        <v>0</v>
      </c>
      <c r="V48" s="203">
        <f t="shared" si="17"/>
        <v>0</v>
      </c>
      <c r="W48" s="203">
        <f t="shared" si="18"/>
        <v>0</v>
      </c>
      <c r="X48" s="203">
        <f t="shared" si="19"/>
        <v>0</v>
      </c>
      <c r="Y48" s="203">
        <f t="shared" si="20"/>
        <v>0</v>
      </c>
      <c r="Z48" s="203">
        <f t="shared" si="21"/>
        <v>0</v>
      </c>
      <c r="AA48" s="203">
        <f t="shared" si="22"/>
        <v>0</v>
      </c>
      <c r="AB48" s="138">
        <f t="shared" si="26"/>
        <v>0</v>
      </c>
      <c r="AC48" s="3">
        <f>'t1'!N48</f>
        <v>0</v>
      </c>
      <c r="AI48" s="71"/>
      <c r="AJ48" s="71"/>
      <c r="AK48" s="71"/>
      <c r="AL48" s="71"/>
      <c r="AM48" s="68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138">
        <f t="shared" si="24"/>
        <v>0</v>
      </c>
      <c r="BI48" s="3">
        <f>'t1'!AS48</f>
        <v>0</v>
      </c>
    </row>
    <row r="49" spans="1:61" ht="13.5" customHeight="1">
      <c r="A49" s="59" t="str">
        <f>'t1'!A49</f>
        <v>chimici con altri incar. prof.li (rapp. esclusivo)</v>
      </c>
      <c r="B49" s="78" t="str">
        <f>'t1'!B49</f>
        <v>SD0A15</v>
      </c>
      <c r="C49" s="202">
        <f t="shared" si="25"/>
        <v>1743</v>
      </c>
      <c r="D49" s="202">
        <f t="shared" si="0"/>
        <v>0</v>
      </c>
      <c r="E49" s="202">
        <f t="shared" si="1"/>
        <v>54929</v>
      </c>
      <c r="F49" s="202">
        <f t="shared" si="2"/>
        <v>24546</v>
      </c>
      <c r="G49" s="200">
        <f t="shared" si="3"/>
        <v>25027</v>
      </c>
      <c r="H49" s="203">
        <f t="shared" si="4"/>
        <v>20542</v>
      </c>
      <c r="I49" s="203">
        <f t="shared" si="5"/>
        <v>0</v>
      </c>
      <c r="J49" s="203">
        <f t="shared" si="6"/>
        <v>0</v>
      </c>
      <c r="K49" s="203">
        <f t="shared" si="7"/>
        <v>0</v>
      </c>
      <c r="L49" s="203">
        <f t="shared" si="7"/>
        <v>0</v>
      </c>
      <c r="M49" s="203">
        <f t="shared" si="8"/>
        <v>0</v>
      </c>
      <c r="N49" s="203">
        <f t="shared" si="9"/>
        <v>0</v>
      </c>
      <c r="O49" s="203">
        <f t="shared" si="10"/>
        <v>0</v>
      </c>
      <c r="P49" s="203">
        <f t="shared" si="11"/>
        <v>103</v>
      </c>
      <c r="Q49" s="203">
        <f t="shared" si="12"/>
        <v>2364</v>
      </c>
      <c r="R49" s="203">
        <f t="shared" si="13"/>
        <v>0</v>
      </c>
      <c r="S49" s="203">
        <f t="shared" si="14"/>
        <v>0</v>
      </c>
      <c r="T49" s="203">
        <f t="shared" si="15"/>
        <v>0</v>
      </c>
      <c r="U49" s="203">
        <f t="shared" si="16"/>
        <v>0</v>
      </c>
      <c r="V49" s="203">
        <f t="shared" si="17"/>
        <v>0</v>
      </c>
      <c r="W49" s="203">
        <f t="shared" si="18"/>
        <v>200</v>
      </c>
      <c r="X49" s="203">
        <f t="shared" si="19"/>
        <v>0</v>
      </c>
      <c r="Y49" s="203">
        <f t="shared" si="20"/>
        <v>0</v>
      </c>
      <c r="Z49" s="203">
        <f t="shared" si="21"/>
        <v>0</v>
      </c>
      <c r="AA49" s="203">
        <f t="shared" si="22"/>
        <v>297</v>
      </c>
      <c r="AB49" s="138">
        <f t="shared" si="26"/>
        <v>129751</v>
      </c>
      <c r="AC49" s="3">
        <f>'t1'!N49</f>
        <v>1</v>
      </c>
      <c r="AI49" s="71">
        <v>1743</v>
      </c>
      <c r="AJ49" s="71"/>
      <c r="AK49" s="71">
        <v>54929</v>
      </c>
      <c r="AL49" s="71">
        <v>24546</v>
      </c>
      <c r="AM49" s="68">
        <v>25027</v>
      </c>
      <c r="AN49" s="72">
        <v>20542</v>
      </c>
      <c r="AO49" s="72"/>
      <c r="AP49" s="72"/>
      <c r="AQ49" s="72"/>
      <c r="AR49" s="72"/>
      <c r="AS49" s="72"/>
      <c r="AT49" s="72"/>
      <c r="AU49" s="72"/>
      <c r="AV49" s="72">
        <v>103</v>
      </c>
      <c r="AW49" s="72">
        <v>2364</v>
      </c>
      <c r="AX49" s="72"/>
      <c r="AY49" s="72"/>
      <c r="AZ49" s="72"/>
      <c r="BA49" s="72"/>
      <c r="BB49" s="72"/>
      <c r="BC49" s="72">
        <v>200</v>
      </c>
      <c r="BD49" s="72"/>
      <c r="BE49" s="72"/>
      <c r="BF49" s="72"/>
      <c r="BG49" s="72">
        <v>297</v>
      </c>
      <c r="BH49" s="138">
        <f t="shared" si="24"/>
        <v>129751</v>
      </c>
      <c r="BI49" s="3">
        <f>'t1'!AS49</f>
        <v>0</v>
      </c>
    </row>
    <row r="50" spans="1:61" ht="13.5" customHeight="1">
      <c r="A50" s="59" t="str">
        <f>'t1'!A50</f>
        <v>chimici con altri incar. prof.li (rapp. non escl.)</v>
      </c>
      <c r="B50" s="78" t="str">
        <f>'t1'!B50</f>
        <v>SD0014</v>
      </c>
      <c r="C50" s="202">
        <f t="shared" si="25"/>
        <v>0</v>
      </c>
      <c r="D50" s="202">
        <f t="shared" si="0"/>
        <v>0</v>
      </c>
      <c r="E50" s="202">
        <f t="shared" si="1"/>
        <v>0</v>
      </c>
      <c r="F50" s="202">
        <f t="shared" si="2"/>
        <v>0</v>
      </c>
      <c r="G50" s="200">
        <f t="shared" si="3"/>
        <v>0</v>
      </c>
      <c r="H50" s="203">
        <f t="shared" si="4"/>
        <v>0</v>
      </c>
      <c r="I50" s="203">
        <f t="shared" si="5"/>
        <v>0</v>
      </c>
      <c r="J50" s="203">
        <f t="shared" si="6"/>
        <v>0</v>
      </c>
      <c r="K50" s="203">
        <f t="shared" si="7"/>
        <v>0</v>
      </c>
      <c r="L50" s="203">
        <f t="shared" si="7"/>
        <v>0</v>
      </c>
      <c r="M50" s="203">
        <f t="shared" si="8"/>
        <v>0</v>
      </c>
      <c r="N50" s="203">
        <f t="shared" si="9"/>
        <v>0</v>
      </c>
      <c r="O50" s="203">
        <f t="shared" si="10"/>
        <v>0</v>
      </c>
      <c r="P50" s="203">
        <f t="shared" si="11"/>
        <v>0</v>
      </c>
      <c r="Q50" s="203">
        <f t="shared" si="12"/>
        <v>0</v>
      </c>
      <c r="R50" s="203">
        <f t="shared" si="13"/>
        <v>0</v>
      </c>
      <c r="S50" s="203">
        <f t="shared" si="14"/>
        <v>0</v>
      </c>
      <c r="T50" s="203">
        <f t="shared" si="15"/>
        <v>0</v>
      </c>
      <c r="U50" s="203">
        <f t="shared" si="16"/>
        <v>0</v>
      </c>
      <c r="V50" s="203">
        <f t="shared" si="17"/>
        <v>0</v>
      </c>
      <c r="W50" s="203">
        <f t="shared" si="18"/>
        <v>0</v>
      </c>
      <c r="X50" s="203">
        <f t="shared" si="19"/>
        <v>0</v>
      </c>
      <c r="Y50" s="203">
        <f t="shared" si="20"/>
        <v>0</v>
      </c>
      <c r="Z50" s="203">
        <f t="shared" si="21"/>
        <v>0</v>
      </c>
      <c r="AA50" s="203">
        <f t="shared" si="22"/>
        <v>0</v>
      </c>
      <c r="AB50" s="138">
        <f t="shared" si="26"/>
        <v>0</v>
      </c>
      <c r="AC50" s="3">
        <f>'t1'!N50</f>
        <v>0</v>
      </c>
      <c r="AI50" s="71"/>
      <c r="AJ50" s="71"/>
      <c r="AK50" s="71"/>
      <c r="AL50" s="71"/>
      <c r="AM50" s="68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138">
        <f t="shared" si="24"/>
        <v>0</v>
      </c>
      <c r="BI50" s="3">
        <f>'t1'!AS50</f>
        <v>0</v>
      </c>
    </row>
    <row r="51" spans="1:61" ht="13.5" customHeight="1">
      <c r="A51" s="59" t="str">
        <f>'t1'!A51</f>
        <v>chimici a t. determinato (art. 15-septies d.lgs. 502/92)</v>
      </c>
      <c r="B51" s="78" t="str">
        <f>'t1'!B51</f>
        <v>SD0602</v>
      </c>
      <c r="C51" s="202">
        <f t="shared" si="25"/>
        <v>0</v>
      </c>
      <c r="D51" s="202">
        <f t="shared" si="0"/>
        <v>0</v>
      </c>
      <c r="E51" s="202">
        <f t="shared" si="1"/>
        <v>0</v>
      </c>
      <c r="F51" s="202">
        <f t="shared" si="2"/>
        <v>0</v>
      </c>
      <c r="G51" s="200">
        <f t="shared" si="3"/>
        <v>0</v>
      </c>
      <c r="H51" s="203">
        <f t="shared" si="4"/>
        <v>0</v>
      </c>
      <c r="I51" s="203">
        <f t="shared" si="5"/>
        <v>0</v>
      </c>
      <c r="J51" s="203">
        <f t="shared" si="6"/>
        <v>0</v>
      </c>
      <c r="K51" s="203">
        <f t="shared" si="7"/>
        <v>0</v>
      </c>
      <c r="L51" s="203">
        <f t="shared" si="7"/>
        <v>0</v>
      </c>
      <c r="M51" s="203">
        <f t="shared" si="8"/>
        <v>0</v>
      </c>
      <c r="N51" s="203">
        <f t="shared" si="9"/>
        <v>0</v>
      </c>
      <c r="O51" s="203">
        <f t="shared" si="10"/>
        <v>0</v>
      </c>
      <c r="P51" s="203">
        <f t="shared" si="11"/>
        <v>0</v>
      </c>
      <c r="Q51" s="203">
        <f t="shared" si="12"/>
        <v>0</v>
      </c>
      <c r="R51" s="203">
        <f t="shared" si="13"/>
        <v>0</v>
      </c>
      <c r="S51" s="203">
        <f t="shared" si="14"/>
        <v>0</v>
      </c>
      <c r="T51" s="203">
        <f t="shared" si="15"/>
        <v>0</v>
      </c>
      <c r="U51" s="203">
        <f t="shared" si="16"/>
        <v>0</v>
      </c>
      <c r="V51" s="203">
        <f t="shared" si="17"/>
        <v>0</v>
      </c>
      <c r="W51" s="203">
        <f t="shared" si="18"/>
        <v>0</v>
      </c>
      <c r="X51" s="203">
        <f t="shared" si="19"/>
        <v>0</v>
      </c>
      <c r="Y51" s="203">
        <f t="shared" si="20"/>
        <v>0</v>
      </c>
      <c r="Z51" s="203">
        <f t="shared" si="21"/>
        <v>0</v>
      </c>
      <c r="AA51" s="203">
        <f t="shared" si="22"/>
        <v>0</v>
      </c>
      <c r="AB51" s="138">
        <f t="shared" si="26"/>
        <v>0</v>
      </c>
      <c r="AC51" s="3">
        <f>'t1'!N51</f>
        <v>0</v>
      </c>
      <c r="AI51" s="71"/>
      <c r="AJ51" s="71"/>
      <c r="AK51" s="71"/>
      <c r="AL51" s="71"/>
      <c r="AM51" s="68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138">
        <f t="shared" si="24"/>
        <v>0</v>
      </c>
      <c r="BI51" s="3">
        <f>'t1'!AS51</f>
        <v>0</v>
      </c>
    </row>
    <row r="52" spans="1:61" ht="13.5" customHeight="1">
      <c r="A52" s="59" t="str">
        <f>'t1'!A52</f>
        <v>fisici con inc. di struttura complessa (rapp. esclusivo)</v>
      </c>
      <c r="B52" s="78" t="str">
        <f>'t1'!B52</f>
        <v>SD0E42</v>
      </c>
      <c r="C52" s="202">
        <f t="shared" si="25"/>
        <v>0</v>
      </c>
      <c r="D52" s="202">
        <f t="shared" si="0"/>
        <v>0</v>
      </c>
      <c r="E52" s="202">
        <f t="shared" si="1"/>
        <v>0</v>
      </c>
      <c r="F52" s="202">
        <f t="shared" si="2"/>
        <v>0</v>
      </c>
      <c r="G52" s="200">
        <f t="shared" si="3"/>
        <v>0</v>
      </c>
      <c r="H52" s="203">
        <f t="shared" si="4"/>
        <v>0</v>
      </c>
      <c r="I52" s="203">
        <f t="shared" si="5"/>
        <v>0</v>
      </c>
      <c r="J52" s="203">
        <f t="shared" si="6"/>
        <v>0</v>
      </c>
      <c r="K52" s="203">
        <f t="shared" si="7"/>
        <v>0</v>
      </c>
      <c r="L52" s="203">
        <f t="shared" si="7"/>
        <v>0</v>
      </c>
      <c r="M52" s="203">
        <f t="shared" si="8"/>
        <v>0</v>
      </c>
      <c r="N52" s="203">
        <f t="shared" si="9"/>
        <v>0</v>
      </c>
      <c r="O52" s="203">
        <f t="shared" si="10"/>
        <v>0</v>
      </c>
      <c r="P52" s="203">
        <f t="shared" si="11"/>
        <v>0</v>
      </c>
      <c r="Q52" s="203">
        <f t="shared" si="12"/>
        <v>0</v>
      </c>
      <c r="R52" s="203">
        <f t="shared" si="13"/>
        <v>0</v>
      </c>
      <c r="S52" s="203">
        <f t="shared" si="14"/>
        <v>0</v>
      </c>
      <c r="T52" s="203">
        <f t="shared" si="15"/>
        <v>0</v>
      </c>
      <c r="U52" s="203">
        <f t="shared" si="16"/>
        <v>0</v>
      </c>
      <c r="V52" s="203">
        <f t="shared" si="17"/>
        <v>0</v>
      </c>
      <c r="W52" s="203">
        <f t="shared" si="18"/>
        <v>0</v>
      </c>
      <c r="X52" s="203">
        <f t="shared" si="19"/>
        <v>0</v>
      </c>
      <c r="Y52" s="203">
        <f t="shared" si="20"/>
        <v>0</v>
      </c>
      <c r="Z52" s="203">
        <f t="shared" si="21"/>
        <v>0</v>
      </c>
      <c r="AA52" s="203">
        <f t="shared" si="22"/>
        <v>0</v>
      </c>
      <c r="AB52" s="138">
        <f t="shared" si="26"/>
        <v>0</v>
      </c>
      <c r="AC52" s="3">
        <f>'t1'!N52</f>
        <v>0</v>
      </c>
      <c r="AI52" s="71"/>
      <c r="AJ52" s="71"/>
      <c r="AK52" s="71"/>
      <c r="AL52" s="71"/>
      <c r="AM52" s="68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138">
        <f t="shared" si="24"/>
        <v>0</v>
      </c>
      <c r="BI52" s="3">
        <f>'t1'!AS52</f>
        <v>0</v>
      </c>
    </row>
    <row r="53" spans="1:61" ht="13.5" customHeight="1">
      <c r="A53" s="59" t="str">
        <f>'t1'!A53</f>
        <v>fisici con inc. di struttura complessa (rapp. non escl.)</v>
      </c>
      <c r="B53" s="78" t="str">
        <f>'t1'!B53</f>
        <v>SD0N42</v>
      </c>
      <c r="C53" s="202">
        <f t="shared" si="25"/>
        <v>0</v>
      </c>
      <c r="D53" s="202">
        <f t="shared" si="0"/>
        <v>0</v>
      </c>
      <c r="E53" s="202">
        <f t="shared" si="1"/>
        <v>0</v>
      </c>
      <c r="F53" s="202">
        <f t="shared" si="2"/>
        <v>0</v>
      </c>
      <c r="G53" s="200">
        <f t="shared" si="3"/>
        <v>0</v>
      </c>
      <c r="H53" s="203">
        <f t="shared" si="4"/>
        <v>0</v>
      </c>
      <c r="I53" s="203">
        <f t="shared" si="5"/>
        <v>0</v>
      </c>
      <c r="J53" s="203">
        <f t="shared" si="6"/>
        <v>0</v>
      </c>
      <c r="K53" s="203">
        <f t="shared" si="7"/>
        <v>0</v>
      </c>
      <c r="L53" s="203">
        <f t="shared" si="7"/>
        <v>0</v>
      </c>
      <c r="M53" s="203">
        <f t="shared" si="8"/>
        <v>0</v>
      </c>
      <c r="N53" s="203">
        <f t="shared" si="9"/>
        <v>0</v>
      </c>
      <c r="O53" s="203">
        <f t="shared" si="10"/>
        <v>0</v>
      </c>
      <c r="P53" s="203">
        <f t="shared" si="11"/>
        <v>0</v>
      </c>
      <c r="Q53" s="203">
        <f t="shared" si="12"/>
        <v>0</v>
      </c>
      <c r="R53" s="203">
        <f t="shared" si="13"/>
        <v>0</v>
      </c>
      <c r="S53" s="203">
        <f t="shared" si="14"/>
        <v>0</v>
      </c>
      <c r="T53" s="203">
        <f t="shared" si="15"/>
        <v>0</v>
      </c>
      <c r="U53" s="203">
        <f t="shared" si="16"/>
        <v>0</v>
      </c>
      <c r="V53" s="203">
        <f t="shared" si="17"/>
        <v>0</v>
      </c>
      <c r="W53" s="203">
        <f t="shared" si="18"/>
        <v>0</v>
      </c>
      <c r="X53" s="203">
        <f t="shared" si="19"/>
        <v>0</v>
      </c>
      <c r="Y53" s="203">
        <f t="shared" si="20"/>
        <v>0</v>
      </c>
      <c r="Z53" s="203">
        <f t="shared" si="21"/>
        <v>0</v>
      </c>
      <c r="AA53" s="203">
        <f t="shared" si="22"/>
        <v>0</v>
      </c>
      <c r="AB53" s="138">
        <f t="shared" si="26"/>
        <v>0</v>
      </c>
      <c r="AC53" s="3">
        <f>'t1'!N53</f>
        <v>0</v>
      </c>
      <c r="AI53" s="71"/>
      <c r="AJ53" s="71"/>
      <c r="AK53" s="71"/>
      <c r="AL53" s="71"/>
      <c r="AM53" s="68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138">
        <f t="shared" si="24"/>
        <v>0</v>
      </c>
      <c r="BI53" s="3">
        <f>'t1'!AS53</f>
        <v>0</v>
      </c>
    </row>
    <row r="54" spans="1:61" ht="13.5" customHeight="1">
      <c r="A54" s="59" t="str">
        <f>'t1'!A54</f>
        <v>fisici con inc. di struttura semplice (rapp. esclusivo)</v>
      </c>
      <c r="B54" s="78" t="str">
        <f>'t1'!B54</f>
        <v>SD0E41</v>
      </c>
      <c r="C54" s="202">
        <f t="shared" si="25"/>
        <v>557</v>
      </c>
      <c r="D54" s="202">
        <f t="shared" si="0"/>
        <v>0</v>
      </c>
      <c r="E54" s="202">
        <f t="shared" si="1"/>
        <v>16401</v>
      </c>
      <c r="F54" s="202">
        <f t="shared" si="2"/>
        <v>8735</v>
      </c>
      <c r="G54" s="200">
        <f t="shared" si="3"/>
        <v>14604</v>
      </c>
      <c r="H54" s="203">
        <f t="shared" si="4"/>
        <v>6854</v>
      </c>
      <c r="I54" s="203">
        <f t="shared" si="5"/>
        <v>0</v>
      </c>
      <c r="J54" s="203">
        <f t="shared" si="6"/>
        <v>0</v>
      </c>
      <c r="K54" s="203">
        <f t="shared" si="7"/>
        <v>0</v>
      </c>
      <c r="L54" s="203">
        <f t="shared" si="7"/>
        <v>0</v>
      </c>
      <c r="M54" s="203">
        <f t="shared" si="8"/>
        <v>0</v>
      </c>
      <c r="N54" s="203">
        <f t="shared" si="9"/>
        <v>0</v>
      </c>
      <c r="O54" s="203">
        <f t="shared" si="10"/>
        <v>0</v>
      </c>
      <c r="P54" s="203">
        <f t="shared" si="11"/>
        <v>0</v>
      </c>
      <c r="Q54" s="203">
        <f t="shared" si="12"/>
        <v>663</v>
      </c>
      <c r="R54" s="203">
        <f t="shared" si="13"/>
        <v>0</v>
      </c>
      <c r="S54" s="203">
        <f t="shared" si="14"/>
        <v>0</v>
      </c>
      <c r="T54" s="203">
        <f t="shared" si="15"/>
        <v>0</v>
      </c>
      <c r="U54" s="203">
        <f t="shared" si="16"/>
        <v>0</v>
      </c>
      <c r="V54" s="203">
        <f t="shared" si="17"/>
        <v>0</v>
      </c>
      <c r="W54" s="203">
        <f t="shared" si="18"/>
        <v>0</v>
      </c>
      <c r="X54" s="203">
        <f t="shared" si="19"/>
        <v>0</v>
      </c>
      <c r="Y54" s="203">
        <f t="shared" si="20"/>
        <v>0</v>
      </c>
      <c r="Z54" s="203">
        <f t="shared" si="21"/>
        <v>0</v>
      </c>
      <c r="AA54" s="203">
        <f t="shared" si="22"/>
        <v>0</v>
      </c>
      <c r="AB54" s="138">
        <f t="shared" si="26"/>
        <v>47814</v>
      </c>
      <c r="AC54" s="3">
        <f>'t1'!N54</f>
        <v>1</v>
      </c>
      <c r="AI54" s="71">
        <v>557</v>
      </c>
      <c r="AJ54" s="71"/>
      <c r="AK54" s="71">
        <v>16401</v>
      </c>
      <c r="AL54" s="71">
        <v>8735</v>
      </c>
      <c r="AM54" s="68">
        <v>14604</v>
      </c>
      <c r="AN54" s="72">
        <v>6854</v>
      </c>
      <c r="AO54" s="72"/>
      <c r="AP54" s="72"/>
      <c r="AQ54" s="72"/>
      <c r="AR54" s="72"/>
      <c r="AS54" s="72"/>
      <c r="AT54" s="72"/>
      <c r="AU54" s="72"/>
      <c r="AV54" s="72"/>
      <c r="AW54" s="72">
        <v>663</v>
      </c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138">
        <f t="shared" si="24"/>
        <v>47814</v>
      </c>
      <c r="BI54" s="3">
        <f>'t1'!AS54</f>
        <v>0</v>
      </c>
    </row>
    <row r="55" spans="1:61" ht="13.5" customHeight="1">
      <c r="A55" s="59" t="str">
        <f>'t1'!A55</f>
        <v>fisici con inc. di struttura semplice (rapp. non escl.)</v>
      </c>
      <c r="B55" s="78" t="str">
        <f>'t1'!B55</f>
        <v>SD0N41</v>
      </c>
      <c r="C55" s="202">
        <f t="shared" si="25"/>
        <v>0</v>
      </c>
      <c r="D55" s="202">
        <f t="shared" si="0"/>
        <v>0</v>
      </c>
      <c r="E55" s="202">
        <f t="shared" si="1"/>
        <v>0</v>
      </c>
      <c r="F55" s="202">
        <f t="shared" si="2"/>
        <v>0</v>
      </c>
      <c r="G55" s="200">
        <f t="shared" si="3"/>
        <v>0</v>
      </c>
      <c r="H55" s="203">
        <f t="shared" si="4"/>
        <v>0</v>
      </c>
      <c r="I55" s="203">
        <f t="shared" si="5"/>
        <v>0</v>
      </c>
      <c r="J55" s="203">
        <f t="shared" si="6"/>
        <v>0</v>
      </c>
      <c r="K55" s="203">
        <f t="shared" si="7"/>
        <v>0</v>
      </c>
      <c r="L55" s="203">
        <f t="shared" si="7"/>
        <v>0</v>
      </c>
      <c r="M55" s="203">
        <f t="shared" si="8"/>
        <v>0</v>
      </c>
      <c r="N55" s="203">
        <f t="shared" si="9"/>
        <v>0</v>
      </c>
      <c r="O55" s="203">
        <f t="shared" si="10"/>
        <v>0</v>
      </c>
      <c r="P55" s="203">
        <f t="shared" si="11"/>
        <v>0</v>
      </c>
      <c r="Q55" s="203">
        <f t="shared" si="12"/>
        <v>0</v>
      </c>
      <c r="R55" s="203">
        <f t="shared" si="13"/>
        <v>0</v>
      </c>
      <c r="S55" s="203">
        <f t="shared" si="14"/>
        <v>0</v>
      </c>
      <c r="T55" s="203">
        <f t="shared" si="15"/>
        <v>0</v>
      </c>
      <c r="U55" s="203">
        <f t="shared" si="16"/>
        <v>0</v>
      </c>
      <c r="V55" s="203">
        <f t="shared" si="17"/>
        <v>0</v>
      </c>
      <c r="W55" s="203">
        <f t="shared" si="18"/>
        <v>0</v>
      </c>
      <c r="X55" s="203">
        <f t="shared" si="19"/>
        <v>0</v>
      </c>
      <c r="Y55" s="203">
        <f t="shared" si="20"/>
        <v>0</v>
      </c>
      <c r="Z55" s="203">
        <f t="shared" si="21"/>
        <v>0</v>
      </c>
      <c r="AA55" s="203">
        <f t="shared" si="22"/>
        <v>0</v>
      </c>
      <c r="AB55" s="138">
        <f t="shared" si="26"/>
        <v>0</v>
      </c>
      <c r="AC55" s="3">
        <f>'t1'!N55</f>
        <v>0</v>
      </c>
      <c r="AI55" s="71"/>
      <c r="AJ55" s="71"/>
      <c r="AK55" s="71"/>
      <c r="AL55" s="71"/>
      <c r="AM55" s="68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138">
        <f t="shared" si="24"/>
        <v>0</v>
      </c>
      <c r="BI55" s="3">
        <f>'t1'!AS55</f>
        <v>0</v>
      </c>
    </row>
    <row r="56" spans="1:61" ht="13.5" customHeight="1">
      <c r="A56" s="59" t="str">
        <f>'t1'!A56</f>
        <v>fisici con altri incar. prof.li (rapp. esclusivo)</v>
      </c>
      <c r="B56" s="78" t="str">
        <f>'t1'!B56</f>
        <v>SD0A41</v>
      </c>
      <c r="C56" s="202">
        <f t="shared" si="25"/>
        <v>2555</v>
      </c>
      <c r="D56" s="202">
        <f t="shared" si="0"/>
        <v>0</v>
      </c>
      <c r="E56" s="202">
        <f t="shared" si="1"/>
        <v>79174</v>
      </c>
      <c r="F56" s="202">
        <f t="shared" si="2"/>
        <v>33802</v>
      </c>
      <c r="G56" s="200">
        <f t="shared" si="3"/>
        <v>14349</v>
      </c>
      <c r="H56" s="203">
        <f t="shared" si="4"/>
        <v>31446</v>
      </c>
      <c r="I56" s="203">
        <f t="shared" si="5"/>
        <v>0</v>
      </c>
      <c r="J56" s="203">
        <f t="shared" si="6"/>
        <v>0</v>
      </c>
      <c r="K56" s="203">
        <f t="shared" si="7"/>
        <v>0</v>
      </c>
      <c r="L56" s="203">
        <f t="shared" si="7"/>
        <v>0</v>
      </c>
      <c r="M56" s="203">
        <f t="shared" si="8"/>
        <v>0</v>
      </c>
      <c r="N56" s="203">
        <f t="shared" si="9"/>
        <v>0</v>
      </c>
      <c r="O56" s="203">
        <f t="shared" si="10"/>
        <v>0</v>
      </c>
      <c r="P56" s="203">
        <f t="shared" si="11"/>
        <v>0</v>
      </c>
      <c r="Q56" s="203">
        <f t="shared" si="12"/>
        <v>9824</v>
      </c>
      <c r="R56" s="203">
        <f t="shared" si="13"/>
        <v>0</v>
      </c>
      <c r="S56" s="203">
        <f t="shared" si="14"/>
        <v>0</v>
      </c>
      <c r="T56" s="203">
        <f t="shared" si="15"/>
        <v>0</v>
      </c>
      <c r="U56" s="203">
        <f t="shared" si="16"/>
        <v>0</v>
      </c>
      <c r="V56" s="203">
        <f t="shared" si="17"/>
        <v>0</v>
      </c>
      <c r="W56" s="203">
        <f t="shared" si="18"/>
        <v>0</v>
      </c>
      <c r="X56" s="203">
        <f t="shared" si="19"/>
        <v>0</v>
      </c>
      <c r="Y56" s="203">
        <f t="shared" si="20"/>
        <v>0</v>
      </c>
      <c r="Z56" s="203">
        <f t="shared" si="21"/>
        <v>0</v>
      </c>
      <c r="AA56" s="203">
        <f t="shared" si="22"/>
        <v>0</v>
      </c>
      <c r="AB56" s="138">
        <f t="shared" si="26"/>
        <v>171150</v>
      </c>
      <c r="AC56" s="3">
        <f>'t1'!N56</f>
        <v>1</v>
      </c>
      <c r="AI56" s="71">
        <v>2555</v>
      </c>
      <c r="AJ56" s="71"/>
      <c r="AK56" s="71">
        <v>79174</v>
      </c>
      <c r="AL56" s="71">
        <v>33802</v>
      </c>
      <c r="AM56" s="68">
        <v>14349</v>
      </c>
      <c r="AN56" s="72">
        <v>31446</v>
      </c>
      <c r="AO56" s="72"/>
      <c r="AP56" s="72"/>
      <c r="AQ56" s="72"/>
      <c r="AR56" s="72"/>
      <c r="AS56" s="72"/>
      <c r="AT56" s="72"/>
      <c r="AU56" s="72"/>
      <c r="AV56" s="72"/>
      <c r="AW56" s="72">
        <v>9824</v>
      </c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138">
        <f t="shared" si="24"/>
        <v>171150</v>
      </c>
      <c r="BI56" s="3">
        <f>'t1'!AS56</f>
        <v>0</v>
      </c>
    </row>
    <row r="57" spans="1:61" ht="13.5" customHeight="1">
      <c r="A57" s="59" t="str">
        <f>'t1'!A57</f>
        <v>fisici con altri incar. prof.li (rapp. non escl.)</v>
      </c>
      <c r="B57" s="78" t="str">
        <f>'t1'!B57</f>
        <v>SD0040</v>
      </c>
      <c r="C57" s="202">
        <f t="shared" si="25"/>
        <v>0</v>
      </c>
      <c r="D57" s="202">
        <f t="shared" si="0"/>
        <v>0</v>
      </c>
      <c r="E57" s="202">
        <f t="shared" si="1"/>
        <v>0</v>
      </c>
      <c r="F57" s="202">
        <f t="shared" si="2"/>
        <v>0</v>
      </c>
      <c r="G57" s="200">
        <f t="shared" si="3"/>
        <v>0</v>
      </c>
      <c r="H57" s="203">
        <f t="shared" si="4"/>
        <v>0</v>
      </c>
      <c r="I57" s="203">
        <f t="shared" si="5"/>
        <v>0</v>
      </c>
      <c r="J57" s="203">
        <f t="shared" si="6"/>
        <v>0</v>
      </c>
      <c r="K57" s="203">
        <f t="shared" si="7"/>
        <v>0</v>
      </c>
      <c r="L57" s="203">
        <f t="shared" si="7"/>
        <v>0</v>
      </c>
      <c r="M57" s="203">
        <f t="shared" si="8"/>
        <v>0</v>
      </c>
      <c r="N57" s="203">
        <f t="shared" si="9"/>
        <v>0</v>
      </c>
      <c r="O57" s="203">
        <f t="shared" si="10"/>
        <v>0</v>
      </c>
      <c r="P57" s="203">
        <f t="shared" si="11"/>
        <v>0</v>
      </c>
      <c r="Q57" s="203">
        <f t="shared" si="12"/>
        <v>0</v>
      </c>
      <c r="R57" s="203">
        <f t="shared" si="13"/>
        <v>0</v>
      </c>
      <c r="S57" s="203">
        <f t="shared" si="14"/>
        <v>0</v>
      </c>
      <c r="T57" s="203">
        <f t="shared" si="15"/>
        <v>0</v>
      </c>
      <c r="U57" s="203">
        <f t="shared" si="16"/>
        <v>0</v>
      </c>
      <c r="V57" s="203">
        <f t="shared" si="17"/>
        <v>0</v>
      </c>
      <c r="W57" s="203">
        <f t="shared" si="18"/>
        <v>0</v>
      </c>
      <c r="X57" s="203">
        <f t="shared" si="19"/>
        <v>0</v>
      </c>
      <c r="Y57" s="203">
        <f t="shared" si="20"/>
        <v>0</v>
      </c>
      <c r="Z57" s="203">
        <f t="shared" si="21"/>
        <v>0</v>
      </c>
      <c r="AA57" s="203">
        <f t="shared" si="22"/>
        <v>0</v>
      </c>
      <c r="AB57" s="138">
        <f t="shared" si="26"/>
        <v>0</v>
      </c>
      <c r="AC57" s="3">
        <f>'t1'!N57</f>
        <v>0</v>
      </c>
      <c r="AI57" s="71"/>
      <c r="AJ57" s="71"/>
      <c r="AK57" s="71"/>
      <c r="AL57" s="71"/>
      <c r="AM57" s="68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138">
        <f t="shared" si="24"/>
        <v>0</v>
      </c>
      <c r="BI57" s="3">
        <f>'t1'!AS57</f>
        <v>0</v>
      </c>
    </row>
    <row r="58" spans="1:61" ht="13.5" customHeight="1">
      <c r="A58" s="59" t="str">
        <f>'t1'!A58</f>
        <v>fisici a t. determinato (art. 15-septies d.lgs. 502/92)</v>
      </c>
      <c r="B58" s="78" t="str">
        <f>'t1'!B58</f>
        <v>SD0603</v>
      </c>
      <c r="C58" s="202">
        <f t="shared" si="25"/>
        <v>0</v>
      </c>
      <c r="D58" s="202">
        <f t="shared" si="0"/>
        <v>0</v>
      </c>
      <c r="E58" s="202">
        <f t="shared" si="1"/>
        <v>0</v>
      </c>
      <c r="F58" s="202">
        <f t="shared" si="2"/>
        <v>0</v>
      </c>
      <c r="G58" s="200">
        <f t="shared" si="3"/>
        <v>0</v>
      </c>
      <c r="H58" s="203">
        <f t="shared" si="4"/>
        <v>0</v>
      </c>
      <c r="I58" s="203">
        <f t="shared" si="5"/>
        <v>0</v>
      </c>
      <c r="J58" s="203">
        <f t="shared" si="6"/>
        <v>0</v>
      </c>
      <c r="K58" s="203">
        <f t="shared" si="7"/>
        <v>0</v>
      </c>
      <c r="L58" s="203">
        <f t="shared" si="7"/>
        <v>0</v>
      </c>
      <c r="M58" s="203">
        <f t="shared" si="8"/>
        <v>0</v>
      </c>
      <c r="N58" s="203">
        <f t="shared" si="9"/>
        <v>0</v>
      </c>
      <c r="O58" s="203">
        <f t="shared" si="10"/>
        <v>0</v>
      </c>
      <c r="P58" s="203">
        <f t="shared" si="11"/>
        <v>0</v>
      </c>
      <c r="Q58" s="203">
        <f t="shared" si="12"/>
        <v>0</v>
      </c>
      <c r="R58" s="203">
        <f t="shared" si="13"/>
        <v>0</v>
      </c>
      <c r="S58" s="203">
        <f t="shared" si="14"/>
        <v>0</v>
      </c>
      <c r="T58" s="203">
        <f t="shared" si="15"/>
        <v>0</v>
      </c>
      <c r="U58" s="203">
        <f t="shared" si="16"/>
        <v>0</v>
      </c>
      <c r="V58" s="203">
        <f t="shared" si="17"/>
        <v>0</v>
      </c>
      <c r="W58" s="203">
        <f t="shared" si="18"/>
        <v>0</v>
      </c>
      <c r="X58" s="203">
        <f t="shared" si="19"/>
        <v>0</v>
      </c>
      <c r="Y58" s="203">
        <f t="shared" si="20"/>
        <v>0</v>
      </c>
      <c r="Z58" s="203">
        <f t="shared" si="21"/>
        <v>0</v>
      </c>
      <c r="AA58" s="203">
        <f t="shared" si="22"/>
        <v>0</v>
      </c>
      <c r="AB58" s="138">
        <f t="shared" si="26"/>
        <v>0</v>
      </c>
      <c r="AC58" s="3">
        <f>'t1'!N58</f>
        <v>0</v>
      </c>
      <c r="AI58" s="71"/>
      <c r="AJ58" s="71"/>
      <c r="AK58" s="71"/>
      <c r="AL58" s="71"/>
      <c r="AM58" s="68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138">
        <f t="shared" si="24"/>
        <v>0</v>
      </c>
      <c r="BI58" s="3">
        <f>'t1'!AS58</f>
        <v>0</v>
      </c>
    </row>
    <row r="59" spans="1:61" ht="13.5" customHeight="1">
      <c r="A59" s="59" t="str">
        <f>'t1'!A59</f>
        <v>psicologi con inc. di struttura complessa (rapp. esclusivo)</v>
      </c>
      <c r="B59" s="78" t="str">
        <f>'t1'!B59</f>
        <v>SD0E66</v>
      </c>
      <c r="C59" s="202">
        <f t="shared" si="25"/>
        <v>291</v>
      </c>
      <c r="D59" s="202">
        <f t="shared" si="0"/>
        <v>0</v>
      </c>
      <c r="E59" s="202">
        <f t="shared" si="1"/>
        <v>17052</v>
      </c>
      <c r="F59" s="202">
        <f t="shared" si="2"/>
        <v>12816</v>
      </c>
      <c r="G59" s="200">
        <f t="shared" si="3"/>
        <v>9338</v>
      </c>
      <c r="H59" s="203">
        <f t="shared" si="4"/>
        <v>3576</v>
      </c>
      <c r="I59" s="203">
        <f t="shared" si="5"/>
        <v>0</v>
      </c>
      <c r="J59" s="203">
        <f t="shared" si="6"/>
        <v>0</v>
      </c>
      <c r="K59" s="203">
        <f t="shared" si="7"/>
        <v>0</v>
      </c>
      <c r="L59" s="203">
        <f t="shared" si="7"/>
        <v>6876</v>
      </c>
      <c r="M59" s="203">
        <f t="shared" si="8"/>
        <v>0</v>
      </c>
      <c r="N59" s="203">
        <f t="shared" si="9"/>
        <v>0</v>
      </c>
      <c r="O59" s="203">
        <f t="shared" si="10"/>
        <v>0</v>
      </c>
      <c r="P59" s="203">
        <f t="shared" si="11"/>
        <v>0</v>
      </c>
      <c r="Q59" s="203">
        <f t="shared" si="12"/>
        <v>0</v>
      </c>
      <c r="R59" s="203">
        <f t="shared" si="13"/>
        <v>0</v>
      </c>
      <c r="S59" s="203">
        <f t="shared" si="14"/>
        <v>0</v>
      </c>
      <c r="T59" s="203">
        <f t="shared" si="15"/>
        <v>0</v>
      </c>
      <c r="U59" s="203">
        <f t="shared" si="16"/>
        <v>0</v>
      </c>
      <c r="V59" s="203">
        <f t="shared" si="17"/>
        <v>0</v>
      </c>
      <c r="W59" s="203">
        <f t="shared" si="18"/>
        <v>0</v>
      </c>
      <c r="X59" s="203">
        <f t="shared" si="19"/>
        <v>0</v>
      </c>
      <c r="Y59" s="203">
        <f t="shared" si="20"/>
        <v>0</v>
      </c>
      <c r="Z59" s="203">
        <f t="shared" si="21"/>
        <v>0</v>
      </c>
      <c r="AA59" s="203">
        <f t="shared" si="22"/>
        <v>0</v>
      </c>
      <c r="AB59" s="138">
        <f t="shared" si="26"/>
        <v>49949</v>
      </c>
      <c r="AC59" s="3">
        <f>'t1'!N59</f>
        <v>1</v>
      </c>
      <c r="AI59" s="71">
        <v>291</v>
      </c>
      <c r="AJ59" s="71"/>
      <c r="AK59" s="71">
        <v>17052</v>
      </c>
      <c r="AL59" s="71">
        <v>12816</v>
      </c>
      <c r="AM59" s="68">
        <v>9338</v>
      </c>
      <c r="AN59" s="72">
        <v>3576</v>
      </c>
      <c r="AO59" s="72"/>
      <c r="AP59" s="72"/>
      <c r="AQ59" s="72"/>
      <c r="AR59" s="72">
        <v>6876</v>
      </c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138">
        <f t="shared" si="24"/>
        <v>49949</v>
      </c>
      <c r="BI59" s="3">
        <f>'t1'!AS59</f>
        <v>0</v>
      </c>
    </row>
    <row r="60" spans="1:61" ht="13.5" customHeight="1">
      <c r="A60" s="59" t="str">
        <f>'t1'!A60</f>
        <v>psicologi con inc. di struttura complessa (rapp. non escl.)</v>
      </c>
      <c r="B60" s="78" t="str">
        <f>'t1'!B60</f>
        <v>SD0N66</v>
      </c>
      <c r="C60" s="202">
        <f t="shared" si="25"/>
        <v>0</v>
      </c>
      <c r="D60" s="202">
        <f t="shared" si="0"/>
        <v>0</v>
      </c>
      <c r="E60" s="202">
        <f t="shared" si="1"/>
        <v>0</v>
      </c>
      <c r="F60" s="202">
        <f t="shared" si="2"/>
        <v>0</v>
      </c>
      <c r="G60" s="200">
        <f t="shared" si="3"/>
        <v>0</v>
      </c>
      <c r="H60" s="203">
        <f t="shared" si="4"/>
        <v>0</v>
      </c>
      <c r="I60" s="203">
        <f t="shared" si="5"/>
        <v>0</v>
      </c>
      <c r="J60" s="203">
        <f t="shared" si="6"/>
        <v>0</v>
      </c>
      <c r="K60" s="203">
        <f t="shared" si="7"/>
        <v>0</v>
      </c>
      <c r="L60" s="203">
        <f t="shared" si="7"/>
        <v>0</v>
      </c>
      <c r="M60" s="203">
        <f t="shared" si="8"/>
        <v>0</v>
      </c>
      <c r="N60" s="203">
        <f t="shared" si="9"/>
        <v>0</v>
      </c>
      <c r="O60" s="203">
        <f t="shared" si="10"/>
        <v>0</v>
      </c>
      <c r="P60" s="203">
        <f t="shared" si="11"/>
        <v>0</v>
      </c>
      <c r="Q60" s="203">
        <f t="shared" si="12"/>
        <v>0</v>
      </c>
      <c r="R60" s="203">
        <f t="shared" si="13"/>
        <v>0</v>
      </c>
      <c r="S60" s="203">
        <f t="shared" si="14"/>
        <v>0</v>
      </c>
      <c r="T60" s="203">
        <f t="shared" si="15"/>
        <v>0</v>
      </c>
      <c r="U60" s="203">
        <f t="shared" si="16"/>
        <v>0</v>
      </c>
      <c r="V60" s="203">
        <f t="shared" si="17"/>
        <v>0</v>
      </c>
      <c r="W60" s="203">
        <f t="shared" si="18"/>
        <v>0</v>
      </c>
      <c r="X60" s="203">
        <f t="shared" si="19"/>
        <v>0</v>
      </c>
      <c r="Y60" s="203">
        <f t="shared" si="20"/>
        <v>0</v>
      </c>
      <c r="Z60" s="203">
        <f t="shared" si="21"/>
        <v>0</v>
      </c>
      <c r="AA60" s="203">
        <f t="shared" si="22"/>
        <v>0</v>
      </c>
      <c r="AB60" s="138">
        <f t="shared" si="26"/>
        <v>0</v>
      </c>
      <c r="AC60" s="3">
        <f>'t1'!N60</f>
        <v>0</v>
      </c>
      <c r="AI60" s="71"/>
      <c r="AJ60" s="71"/>
      <c r="AK60" s="71"/>
      <c r="AL60" s="71"/>
      <c r="AM60" s="68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138">
        <f t="shared" si="24"/>
        <v>0</v>
      </c>
      <c r="BI60" s="3">
        <f>'t1'!AS60</f>
        <v>0</v>
      </c>
    </row>
    <row r="61" spans="1:61" ht="13.5" customHeight="1">
      <c r="A61" s="59" t="str">
        <f>'t1'!A61</f>
        <v>psicologi con inc. di struttura semplice (rapp. esclusivo)</v>
      </c>
      <c r="B61" s="78" t="str">
        <f>'t1'!B61</f>
        <v>SD0E65</v>
      </c>
      <c r="C61" s="202">
        <f t="shared" si="25"/>
        <v>0</v>
      </c>
      <c r="D61" s="202">
        <f t="shared" si="0"/>
        <v>0</v>
      </c>
      <c r="E61" s="202">
        <f t="shared" si="1"/>
        <v>0</v>
      </c>
      <c r="F61" s="202">
        <f t="shared" si="2"/>
        <v>0</v>
      </c>
      <c r="G61" s="200">
        <f t="shared" si="3"/>
        <v>0</v>
      </c>
      <c r="H61" s="203">
        <f t="shared" si="4"/>
        <v>0</v>
      </c>
      <c r="I61" s="203">
        <f t="shared" si="5"/>
        <v>0</v>
      </c>
      <c r="J61" s="203">
        <f t="shared" si="6"/>
        <v>0</v>
      </c>
      <c r="K61" s="203">
        <f t="shared" si="7"/>
        <v>0</v>
      </c>
      <c r="L61" s="203">
        <f t="shared" si="7"/>
        <v>0</v>
      </c>
      <c r="M61" s="203">
        <f t="shared" si="8"/>
        <v>0</v>
      </c>
      <c r="N61" s="203">
        <f t="shared" si="9"/>
        <v>0</v>
      </c>
      <c r="O61" s="203">
        <f t="shared" si="10"/>
        <v>0</v>
      </c>
      <c r="P61" s="203">
        <f t="shared" si="11"/>
        <v>0</v>
      </c>
      <c r="Q61" s="203">
        <f t="shared" si="12"/>
        <v>0</v>
      </c>
      <c r="R61" s="203">
        <f t="shared" si="13"/>
        <v>0</v>
      </c>
      <c r="S61" s="203">
        <f t="shared" si="14"/>
        <v>0</v>
      </c>
      <c r="T61" s="203">
        <f t="shared" si="15"/>
        <v>0</v>
      </c>
      <c r="U61" s="203">
        <f t="shared" si="16"/>
        <v>0</v>
      </c>
      <c r="V61" s="203">
        <f t="shared" si="17"/>
        <v>0</v>
      </c>
      <c r="W61" s="203">
        <f t="shared" si="18"/>
        <v>0</v>
      </c>
      <c r="X61" s="203">
        <f t="shared" si="19"/>
        <v>0</v>
      </c>
      <c r="Y61" s="203">
        <f t="shared" si="20"/>
        <v>0</v>
      </c>
      <c r="Z61" s="203">
        <f t="shared" si="21"/>
        <v>0</v>
      </c>
      <c r="AA61" s="203">
        <f t="shared" si="22"/>
        <v>0</v>
      </c>
      <c r="AB61" s="138">
        <f t="shared" si="26"/>
        <v>0</v>
      </c>
      <c r="AC61" s="3">
        <f>'t1'!N61</f>
        <v>0</v>
      </c>
      <c r="AI61" s="71"/>
      <c r="AJ61" s="71"/>
      <c r="AK61" s="71"/>
      <c r="AL61" s="71"/>
      <c r="AM61" s="68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138">
        <f t="shared" si="24"/>
        <v>0</v>
      </c>
      <c r="BI61" s="3">
        <f>'t1'!AS61</f>
        <v>0</v>
      </c>
    </row>
    <row r="62" spans="1:61" ht="13.5" customHeight="1">
      <c r="A62" s="59" t="str">
        <f>'t1'!A62</f>
        <v>psicologi con inc. di struttura semplice (rapp. non escl.)</v>
      </c>
      <c r="B62" s="78" t="str">
        <f>'t1'!B62</f>
        <v>SD0N65</v>
      </c>
      <c r="C62" s="202">
        <f t="shared" si="25"/>
        <v>0</v>
      </c>
      <c r="D62" s="202">
        <f t="shared" si="0"/>
        <v>0</v>
      </c>
      <c r="E62" s="202">
        <f t="shared" si="1"/>
        <v>0</v>
      </c>
      <c r="F62" s="202">
        <f t="shared" si="2"/>
        <v>0</v>
      </c>
      <c r="G62" s="200">
        <f t="shared" si="3"/>
        <v>0</v>
      </c>
      <c r="H62" s="203">
        <f t="shared" si="4"/>
        <v>0</v>
      </c>
      <c r="I62" s="203">
        <f t="shared" si="5"/>
        <v>0</v>
      </c>
      <c r="J62" s="203">
        <f t="shared" si="6"/>
        <v>0</v>
      </c>
      <c r="K62" s="203">
        <f t="shared" si="7"/>
        <v>0</v>
      </c>
      <c r="L62" s="203">
        <f t="shared" si="7"/>
        <v>0</v>
      </c>
      <c r="M62" s="203">
        <f t="shared" si="8"/>
        <v>0</v>
      </c>
      <c r="N62" s="203">
        <f t="shared" si="9"/>
        <v>0</v>
      </c>
      <c r="O62" s="203">
        <f t="shared" si="10"/>
        <v>0</v>
      </c>
      <c r="P62" s="203">
        <f t="shared" si="11"/>
        <v>0</v>
      </c>
      <c r="Q62" s="203">
        <f t="shared" si="12"/>
        <v>0</v>
      </c>
      <c r="R62" s="203">
        <f t="shared" si="13"/>
        <v>0</v>
      </c>
      <c r="S62" s="203">
        <f t="shared" si="14"/>
        <v>0</v>
      </c>
      <c r="T62" s="203">
        <f t="shared" si="15"/>
        <v>0</v>
      </c>
      <c r="U62" s="203">
        <f t="shared" si="16"/>
        <v>0</v>
      </c>
      <c r="V62" s="203">
        <f t="shared" si="17"/>
        <v>0</v>
      </c>
      <c r="W62" s="203">
        <f t="shared" si="18"/>
        <v>0</v>
      </c>
      <c r="X62" s="203">
        <f t="shared" si="19"/>
        <v>0</v>
      </c>
      <c r="Y62" s="203">
        <f t="shared" si="20"/>
        <v>0</v>
      </c>
      <c r="Z62" s="203">
        <f t="shared" si="21"/>
        <v>0</v>
      </c>
      <c r="AA62" s="203">
        <f t="shared" si="22"/>
        <v>0</v>
      </c>
      <c r="AB62" s="138">
        <f t="shared" si="26"/>
        <v>0</v>
      </c>
      <c r="AC62" s="3">
        <f>'t1'!N62</f>
        <v>0</v>
      </c>
      <c r="AI62" s="71"/>
      <c r="AJ62" s="71"/>
      <c r="AK62" s="71"/>
      <c r="AL62" s="71"/>
      <c r="AM62" s="68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138">
        <f t="shared" si="24"/>
        <v>0</v>
      </c>
      <c r="BI62" s="3">
        <f>'t1'!AS62</f>
        <v>0</v>
      </c>
    </row>
    <row r="63" spans="1:61" ht="13.5" customHeight="1">
      <c r="A63" s="59" t="str">
        <f>'t1'!A63</f>
        <v>psicologi con altri incar. prof.li (rapp. esclusivo)</v>
      </c>
      <c r="B63" s="78" t="str">
        <f>'t1'!B63</f>
        <v>SD0A65</v>
      </c>
      <c r="C63" s="202">
        <f t="shared" si="25"/>
        <v>23406</v>
      </c>
      <c r="D63" s="202">
        <f t="shared" si="0"/>
        <v>0</v>
      </c>
      <c r="E63" s="202">
        <f t="shared" si="1"/>
        <v>798963</v>
      </c>
      <c r="F63" s="202">
        <f t="shared" si="2"/>
        <v>334233</v>
      </c>
      <c r="G63" s="200">
        <f t="shared" si="3"/>
        <v>157007</v>
      </c>
      <c r="H63" s="203">
        <f t="shared" si="4"/>
        <v>287088</v>
      </c>
      <c r="I63" s="203">
        <f t="shared" si="5"/>
        <v>0</v>
      </c>
      <c r="J63" s="203">
        <f t="shared" si="6"/>
        <v>0</v>
      </c>
      <c r="K63" s="203">
        <f t="shared" si="7"/>
        <v>0</v>
      </c>
      <c r="L63" s="203">
        <f t="shared" si="7"/>
        <v>0</v>
      </c>
      <c r="M63" s="203">
        <f t="shared" si="8"/>
        <v>13520</v>
      </c>
      <c r="N63" s="203">
        <f t="shared" si="9"/>
        <v>0</v>
      </c>
      <c r="O63" s="203">
        <f t="shared" si="10"/>
        <v>0</v>
      </c>
      <c r="P63" s="203">
        <f t="shared" si="11"/>
        <v>0</v>
      </c>
      <c r="Q63" s="203">
        <f t="shared" si="12"/>
        <v>0</v>
      </c>
      <c r="R63" s="203">
        <f t="shared" si="13"/>
        <v>0</v>
      </c>
      <c r="S63" s="203">
        <f t="shared" si="14"/>
        <v>0</v>
      </c>
      <c r="T63" s="203">
        <f t="shared" si="15"/>
        <v>0</v>
      </c>
      <c r="U63" s="203">
        <f t="shared" si="16"/>
        <v>0</v>
      </c>
      <c r="V63" s="203">
        <f t="shared" si="17"/>
        <v>0</v>
      </c>
      <c r="W63" s="203">
        <f t="shared" si="18"/>
        <v>0</v>
      </c>
      <c r="X63" s="203">
        <f t="shared" si="19"/>
        <v>0</v>
      </c>
      <c r="Y63" s="203">
        <f t="shared" si="20"/>
        <v>0</v>
      </c>
      <c r="Z63" s="203">
        <f t="shared" si="21"/>
        <v>0</v>
      </c>
      <c r="AA63" s="203">
        <f t="shared" si="22"/>
        <v>0</v>
      </c>
      <c r="AB63" s="138">
        <f t="shared" si="26"/>
        <v>1614217</v>
      </c>
      <c r="AC63" s="3">
        <f>'t1'!N63</f>
        <v>1</v>
      </c>
      <c r="AI63" s="71">
        <v>23406</v>
      </c>
      <c r="AJ63" s="71"/>
      <c r="AK63" s="71">
        <v>798963</v>
      </c>
      <c r="AL63" s="71">
        <v>334233</v>
      </c>
      <c r="AM63" s="68">
        <v>157007</v>
      </c>
      <c r="AN63" s="72">
        <v>287088</v>
      </c>
      <c r="AO63" s="72"/>
      <c r="AP63" s="72"/>
      <c r="AQ63" s="72"/>
      <c r="AR63" s="72"/>
      <c r="AS63" s="72">
        <v>13520</v>
      </c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138">
        <f t="shared" si="24"/>
        <v>1614217</v>
      </c>
      <c r="BI63" s="3">
        <f>'t1'!AS63</f>
        <v>0</v>
      </c>
    </row>
    <row r="64" spans="1:61" ht="13.5" customHeight="1">
      <c r="A64" s="59" t="str">
        <f>'t1'!A64</f>
        <v>psicologi con altri incar. prof.li (rapp. non escl.)</v>
      </c>
      <c r="B64" s="78" t="str">
        <f>'t1'!B64</f>
        <v>SD0064</v>
      </c>
      <c r="C64" s="202">
        <f t="shared" si="25"/>
        <v>629</v>
      </c>
      <c r="D64" s="202">
        <f t="shared" si="0"/>
        <v>0</v>
      </c>
      <c r="E64" s="202">
        <f t="shared" si="1"/>
        <v>0</v>
      </c>
      <c r="F64" s="202">
        <f t="shared" si="2"/>
        <v>0</v>
      </c>
      <c r="G64" s="200">
        <f t="shared" si="3"/>
        <v>0</v>
      </c>
      <c r="H64" s="203">
        <f t="shared" si="4"/>
        <v>0</v>
      </c>
      <c r="I64" s="203">
        <f t="shared" si="5"/>
        <v>0</v>
      </c>
      <c r="J64" s="203">
        <f t="shared" si="6"/>
        <v>0</v>
      </c>
      <c r="K64" s="203">
        <f t="shared" si="7"/>
        <v>0</v>
      </c>
      <c r="L64" s="203">
        <f t="shared" si="7"/>
        <v>0</v>
      </c>
      <c r="M64" s="203">
        <f t="shared" si="8"/>
        <v>0</v>
      </c>
      <c r="N64" s="203">
        <f t="shared" si="9"/>
        <v>0</v>
      </c>
      <c r="O64" s="203">
        <f t="shared" si="10"/>
        <v>0</v>
      </c>
      <c r="P64" s="203">
        <f t="shared" si="11"/>
        <v>0</v>
      </c>
      <c r="Q64" s="203">
        <f t="shared" si="12"/>
        <v>0</v>
      </c>
      <c r="R64" s="203">
        <f t="shared" si="13"/>
        <v>0</v>
      </c>
      <c r="S64" s="203">
        <f t="shared" si="14"/>
        <v>0</v>
      </c>
      <c r="T64" s="203">
        <f t="shared" si="15"/>
        <v>0</v>
      </c>
      <c r="U64" s="203">
        <f t="shared" si="16"/>
        <v>0</v>
      </c>
      <c r="V64" s="203">
        <f t="shared" si="17"/>
        <v>0</v>
      </c>
      <c r="W64" s="203">
        <f t="shared" si="18"/>
        <v>0</v>
      </c>
      <c r="X64" s="203">
        <f t="shared" si="19"/>
        <v>0</v>
      </c>
      <c r="Y64" s="203">
        <f t="shared" si="20"/>
        <v>0</v>
      </c>
      <c r="Z64" s="203">
        <f t="shared" si="21"/>
        <v>0</v>
      </c>
      <c r="AA64" s="203">
        <f t="shared" si="22"/>
        <v>0</v>
      </c>
      <c r="AB64" s="138">
        <f t="shared" si="26"/>
        <v>629</v>
      </c>
      <c r="AC64" s="3">
        <f>'t1'!N64</f>
        <v>1</v>
      </c>
      <c r="AI64" s="71">
        <v>629</v>
      </c>
      <c r="AJ64" s="71"/>
      <c r="AK64" s="71"/>
      <c r="AL64" s="71"/>
      <c r="AM64" s="68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138">
        <f t="shared" si="24"/>
        <v>629</v>
      </c>
      <c r="BI64" s="3">
        <f>'t1'!AS64</f>
        <v>0</v>
      </c>
    </row>
    <row r="65" spans="1:61" ht="13.5" customHeight="1">
      <c r="A65" s="59" t="str">
        <f>'t1'!A65</f>
        <v>psicologi a t. determinato (art. 15-septies d.lgs. 502/92)</v>
      </c>
      <c r="B65" s="78" t="str">
        <f>'t1'!B65</f>
        <v>SD0604</v>
      </c>
      <c r="C65" s="202">
        <f t="shared" si="25"/>
        <v>291</v>
      </c>
      <c r="D65" s="202">
        <f t="shared" si="0"/>
        <v>0</v>
      </c>
      <c r="E65" s="202">
        <f t="shared" si="1"/>
        <v>0</v>
      </c>
      <c r="F65" s="202">
        <f t="shared" si="2"/>
        <v>2644</v>
      </c>
      <c r="G65" s="200">
        <f t="shared" si="3"/>
        <v>14253</v>
      </c>
      <c r="H65" s="203">
        <f t="shared" si="4"/>
        <v>5760</v>
      </c>
      <c r="I65" s="203">
        <f t="shared" si="5"/>
        <v>0</v>
      </c>
      <c r="J65" s="203">
        <f t="shared" si="6"/>
        <v>0</v>
      </c>
      <c r="K65" s="203">
        <f t="shared" si="7"/>
        <v>0</v>
      </c>
      <c r="L65" s="203">
        <f t="shared" si="7"/>
        <v>0</v>
      </c>
      <c r="M65" s="203">
        <f t="shared" si="8"/>
        <v>0</v>
      </c>
      <c r="N65" s="203">
        <f t="shared" si="9"/>
        <v>0</v>
      </c>
      <c r="O65" s="203">
        <f t="shared" si="10"/>
        <v>0</v>
      </c>
      <c r="P65" s="203">
        <f t="shared" si="11"/>
        <v>0</v>
      </c>
      <c r="Q65" s="203">
        <f t="shared" si="12"/>
        <v>0</v>
      </c>
      <c r="R65" s="203">
        <f t="shared" si="13"/>
        <v>0</v>
      </c>
      <c r="S65" s="203">
        <f t="shared" si="14"/>
        <v>0</v>
      </c>
      <c r="T65" s="203">
        <f t="shared" si="15"/>
        <v>0</v>
      </c>
      <c r="U65" s="203">
        <f t="shared" si="16"/>
        <v>0</v>
      </c>
      <c r="V65" s="203">
        <f t="shared" si="17"/>
        <v>0</v>
      </c>
      <c r="W65" s="203">
        <f t="shared" si="18"/>
        <v>0</v>
      </c>
      <c r="X65" s="203">
        <f t="shared" si="19"/>
        <v>0</v>
      </c>
      <c r="Y65" s="203">
        <f t="shared" si="20"/>
        <v>0</v>
      </c>
      <c r="Z65" s="203">
        <f t="shared" si="21"/>
        <v>0</v>
      </c>
      <c r="AA65" s="203">
        <f t="shared" si="22"/>
        <v>0</v>
      </c>
      <c r="AB65" s="138">
        <f t="shared" si="26"/>
        <v>22948</v>
      </c>
      <c r="AC65" s="3">
        <f>'t1'!N65</f>
        <v>1</v>
      </c>
      <c r="AI65" s="71">
        <v>291</v>
      </c>
      <c r="AJ65" s="71"/>
      <c r="AK65" s="71"/>
      <c r="AL65" s="71">
        <v>2644</v>
      </c>
      <c r="AM65" s="68">
        <v>14253</v>
      </c>
      <c r="AN65" s="72">
        <v>5760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138">
        <f t="shared" si="24"/>
        <v>22948</v>
      </c>
      <c r="BI65" s="3">
        <f>'t1'!AS65</f>
        <v>0</v>
      </c>
    </row>
    <row r="66" spans="1:61" ht="13.5" customHeight="1">
      <c r="A66" s="59" t="str">
        <f>'t1'!A66</f>
        <v>dirigente delle professioni sanitarie (1)</v>
      </c>
      <c r="B66" s="78" t="str">
        <f>'t1'!B66</f>
        <v>SD0483</v>
      </c>
      <c r="C66" s="202">
        <f t="shared" si="25"/>
        <v>2324</v>
      </c>
      <c r="D66" s="202">
        <f t="shared" si="0"/>
        <v>16270</v>
      </c>
      <c r="E66" s="202">
        <f t="shared" si="1"/>
        <v>0</v>
      </c>
      <c r="F66" s="202">
        <f t="shared" si="2"/>
        <v>28304</v>
      </c>
      <c r="G66" s="200">
        <f t="shared" si="3"/>
        <v>79687</v>
      </c>
      <c r="H66" s="203">
        <f t="shared" si="4"/>
        <v>25032</v>
      </c>
      <c r="I66" s="203">
        <f t="shared" si="5"/>
        <v>0</v>
      </c>
      <c r="J66" s="203">
        <f t="shared" si="6"/>
        <v>0</v>
      </c>
      <c r="K66" s="203">
        <f t="shared" si="7"/>
        <v>13348</v>
      </c>
      <c r="L66" s="203">
        <f t="shared" si="7"/>
        <v>0</v>
      </c>
      <c r="M66" s="203">
        <f t="shared" si="8"/>
        <v>0</v>
      </c>
      <c r="N66" s="203">
        <f t="shared" si="9"/>
        <v>0</v>
      </c>
      <c r="O66" s="203">
        <f t="shared" si="10"/>
        <v>0</v>
      </c>
      <c r="P66" s="203">
        <f t="shared" si="11"/>
        <v>4696</v>
      </c>
      <c r="Q66" s="203">
        <f t="shared" si="12"/>
        <v>0</v>
      </c>
      <c r="R66" s="203">
        <f t="shared" si="13"/>
        <v>0</v>
      </c>
      <c r="S66" s="203">
        <f t="shared" si="14"/>
        <v>0</v>
      </c>
      <c r="T66" s="203">
        <f t="shared" si="15"/>
        <v>0</v>
      </c>
      <c r="U66" s="203">
        <f t="shared" si="16"/>
        <v>0</v>
      </c>
      <c r="V66" s="203">
        <f t="shared" si="17"/>
        <v>0</v>
      </c>
      <c r="W66" s="203">
        <f t="shared" si="18"/>
        <v>0</v>
      </c>
      <c r="X66" s="203">
        <f t="shared" si="19"/>
        <v>0</v>
      </c>
      <c r="Y66" s="203">
        <f t="shared" si="20"/>
        <v>0</v>
      </c>
      <c r="Z66" s="203">
        <f t="shared" si="21"/>
        <v>0</v>
      </c>
      <c r="AA66" s="203">
        <f t="shared" si="22"/>
        <v>5579</v>
      </c>
      <c r="AB66" s="138">
        <f t="shared" si="26"/>
        <v>175240</v>
      </c>
      <c r="AC66" s="3">
        <f>'t1'!N66</f>
        <v>1</v>
      </c>
      <c r="AI66" s="71">
        <v>2324</v>
      </c>
      <c r="AJ66" s="71">
        <v>16270</v>
      </c>
      <c r="AK66" s="71"/>
      <c r="AL66" s="71">
        <v>28304</v>
      </c>
      <c r="AM66" s="68">
        <v>79687</v>
      </c>
      <c r="AN66" s="72">
        <v>25032</v>
      </c>
      <c r="AO66" s="72"/>
      <c r="AP66" s="72"/>
      <c r="AQ66" s="72">
        <v>13348</v>
      </c>
      <c r="AR66" s="72"/>
      <c r="AS66" s="72"/>
      <c r="AT66" s="72"/>
      <c r="AU66" s="72"/>
      <c r="AV66" s="72">
        <v>4696</v>
      </c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>
        <v>5579</v>
      </c>
      <c r="BH66" s="138">
        <f t="shared" si="24"/>
        <v>175240</v>
      </c>
      <c r="BI66" s="3">
        <f>'t1'!AS66</f>
        <v>0</v>
      </c>
    </row>
    <row r="67" spans="1:61" ht="13.5" customHeight="1">
      <c r="A67" s="59" t="str">
        <f>'t1'!A67</f>
        <v>dir. prof. sanitarie a t. det.(art. 15-septies dlgs 502/92) (1)</v>
      </c>
      <c r="B67" s="78" t="str">
        <f>'t1'!B67</f>
        <v>SD048A</v>
      </c>
      <c r="C67" s="202">
        <f t="shared" si="25"/>
        <v>0</v>
      </c>
      <c r="D67" s="202">
        <f t="shared" si="0"/>
        <v>0</v>
      </c>
      <c r="E67" s="202">
        <f t="shared" si="1"/>
        <v>0</v>
      </c>
      <c r="F67" s="202">
        <f t="shared" si="2"/>
        <v>0</v>
      </c>
      <c r="G67" s="200">
        <f t="shared" si="3"/>
        <v>0</v>
      </c>
      <c r="H67" s="203">
        <f t="shared" si="4"/>
        <v>0</v>
      </c>
      <c r="I67" s="203">
        <f t="shared" si="5"/>
        <v>0</v>
      </c>
      <c r="J67" s="203">
        <f t="shared" si="6"/>
        <v>0</v>
      </c>
      <c r="K67" s="203">
        <f t="shared" si="7"/>
        <v>0</v>
      </c>
      <c r="L67" s="203">
        <f t="shared" si="7"/>
        <v>0</v>
      </c>
      <c r="M67" s="203">
        <f t="shared" si="8"/>
        <v>0</v>
      </c>
      <c r="N67" s="203">
        <f t="shared" si="9"/>
        <v>0</v>
      </c>
      <c r="O67" s="203">
        <f t="shared" si="10"/>
        <v>0</v>
      </c>
      <c r="P67" s="203">
        <f t="shared" si="11"/>
        <v>0</v>
      </c>
      <c r="Q67" s="203">
        <f t="shared" si="12"/>
        <v>0</v>
      </c>
      <c r="R67" s="203">
        <f t="shared" si="13"/>
        <v>0</v>
      </c>
      <c r="S67" s="203">
        <f t="shared" si="14"/>
        <v>0</v>
      </c>
      <c r="T67" s="203">
        <f t="shared" si="15"/>
        <v>0</v>
      </c>
      <c r="U67" s="203">
        <f t="shared" si="16"/>
        <v>0</v>
      </c>
      <c r="V67" s="203">
        <f t="shared" si="17"/>
        <v>0</v>
      </c>
      <c r="W67" s="203">
        <f t="shared" si="18"/>
        <v>0</v>
      </c>
      <c r="X67" s="203">
        <f t="shared" si="19"/>
        <v>0</v>
      </c>
      <c r="Y67" s="203">
        <f t="shared" si="20"/>
        <v>0</v>
      </c>
      <c r="Z67" s="203">
        <f t="shared" si="21"/>
        <v>0</v>
      </c>
      <c r="AA67" s="203">
        <f t="shared" si="22"/>
        <v>0</v>
      </c>
      <c r="AB67" s="138">
        <f t="shared" si="26"/>
        <v>0</v>
      </c>
      <c r="AC67" s="3">
        <f>'t1'!N67</f>
        <v>0</v>
      </c>
      <c r="AI67" s="71"/>
      <c r="AJ67" s="71"/>
      <c r="AK67" s="71"/>
      <c r="AL67" s="71"/>
      <c r="AM67" s="68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138">
        <f t="shared" si="24"/>
        <v>0</v>
      </c>
      <c r="BI67" s="3">
        <f>'t1'!AS67</f>
        <v>0</v>
      </c>
    </row>
    <row r="68" spans="1:61" ht="13.5" customHeight="1">
      <c r="A68" s="59" t="str">
        <f>'t1'!A68</f>
        <v>coll.re prof.le sanitario - pers. infer. esperto - ds</v>
      </c>
      <c r="B68" s="78" t="str">
        <f>'t1'!B68</f>
        <v>S18023</v>
      </c>
      <c r="C68" s="202">
        <f t="shared" si="25"/>
        <v>31087</v>
      </c>
      <c r="D68" s="202">
        <f t="shared" si="0"/>
        <v>0</v>
      </c>
      <c r="E68" s="202">
        <f t="shared" si="1"/>
        <v>0</v>
      </c>
      <c r="F68" s="202">
        <f t="shared" si="2"/>
        <v>0</v>
      </c>
      <c r="G68" s="200">
        <f t="shared" si="3"/>
        <v>0</v>
      </c>
      <c r="H68" s="203">
        <f t="shared" si="4"/>
        <v>0</v>
      </c>
      <c r="I68" s="203">
        <f t="shared" si="5"/>
        <v>0</v>
      </c>
      <c r="J68" s="203">
        <f t="shared" si="6"/>
        <v>68013</v>
      </c>
      <c r="K68" s="203">
        <f t="shared" si="7"/>
        <v>0</v>
      </c>
      <c r="L68" s="203">
        <f t="shared" si="7"/>
        <v>2553</v>
      </c>
      <c r="M68" s="203">
        <f t="shared" si="8"/>
        <v>3896</v>
      </c>
      <c r="N68" s="203">
        <f t="shared" si="9"/>
        <v>0</v>
      </c>
      <c r="O68" s="203">
        <f t="shared" si="10"/>
        <v>0</v>
      </c>
      <c r="P68" s="203">
        <f t="shared" si="11"/>
        <v>27856</v>
      </c>
      <c r="Q68" s="203">
        <f t="shared" si="12"/>
        <v>21482</v>
      </c>
      <c r="R68" s="203">
        <f t="shared" si="13"/>
        <v>333983</v>
      </c>
      <c r="S68" s="203">
        <f t="shared" si="14"/>
        <v>467612</v>
      </c>
      <c r="T68" s="203">
        <f t="shared" si="15"/>
        <v>0</v>
      </c>
      <c r="U68" s="203">
        <f t="shared" si="16"/>
        <v>0</v>
      </c>
      <c r="V68" s="203">
        <f t="shared" si="17"/>
        <v>309536</v>
      </c>
      <c r="W68" s="203">
        <f t="shared" si="18"/>
        <v>0</v>
      </c>
      <c r="X68" s="203">
        <f t="shared" si="19"/>
        <v>0</v>
      </c>
      <c r="Y68" s="203">
        <f t="shared" si="20"/>
        <v>0</v>
      </c>
      <c r="Z68" s="203">
        <f t="shared" si="21"/>
        <v>3088</v>
      </c>
      <c r="AA68" s="203">
        <f t="shared" si="22"/>
        <v>56484</v>
      </c>
      <c r="AB68" s="138">
        <f t="shared" si="26"/>
        <v>1325590</v>
      </c>
      <c r="AC68" s="3">
        <f>'t1'!N68</f>
        <v>1</v>
      </c>
      <c r="AI68" s="71">
        <v>31087</v>
      </c>
      <c r="AJ68" s="71"/>
      <c r="AK68" s="71"/>
      <c r="AL68" s="71"/>
      <c r="AM68" s="68"/>
      <c r="AN68" s="72"/>
      <c r="AO68" s="72"/>
      <c r="AP68" s="72">
        <v>68013</v>
      </c>
      <c r="AQ68" s="72"/>
      <c r="AR68" s="72">
        <v>2553</v>
      </c>
      <c r="AS68" s="72">
        <v>3896</v>
      </c>
      <c r="AT68" s="72"/>
      <c r="AU68" s="72"/>
      <c r="AV68" s="72">
        <v>27856</v>
      </c>
      <c r="AW68" s="72">
        <v>21482</v>
      </c>
      <c r="AX68" s="72">
        <v>333983</v>
      </c>
      <c r="AY68" s="72">
        <v>467612</v>
      </c>
      <c r="AZ68" s="72"/>
      <c r="BA68" s="72"/>
      <c r="BB68" s="72">
        <v>309536</v>
      </c>
      <c r="BC68" s="72"/>
      <c r="BD68" s="72"/>
      <c r="BE68" s="72"/>
      <c r="BF68" s="72">
        <v>3088</v>
      </c>
      <c r="BG68" s="72">
        <v>56484</v>
      </c>
      <c r="BH68" s="138">
        <f t="shared" si="24"/>
        <v>1325590</v>
      </c>
      <c r="BI68" s="3">
        <f>'t1'!AS68</f>
        <v>0</v>
      </c>
    </row>
    <row r="69" spans="1:61" ht="13.5" customHeight="1">
      <c r="A69" s="59" t="str">
        <f>'t1'!A69</f>
        <v>coll.re prof.le sanitario - pers. infer. - d</v>
      </c>
      <c r="B69" s="78" t="str">
        <f>'t1'!B69</f>
        <v>S16020</v>
      </c>
      <c r="C69" s="202">
        <f t="shared" si="25"/>
        <v>538747</v>
      </c>
      <c r="D69" s="202">
        <f t="shared" si="0"/>
        <v>0</v>
      </c>
      <c r="E69" s="202">
        <f t="shared" si="1"/>
        <v>0</v>
      </c>
      <c r="F69" s="202">
        <f t="shared" si="2"/>
        <v>0</v>
      </c>
      <c r="G69" s="200">
        <f t="shared" si="3"/>
        <v>0</v>
      </c>
      <c r="H69" s="203">
        <f t="shared" si="4"/>
        <v>0</v>
      </c>
      <c r="I69" s="203">
        <f t="shared" si="5"/>
        <v>0</v>
      </c>
      <c r="J69" s="203">
        <f t="shared" si="6"/>
        <v>1301922</v>
      </c>
      <c r="K69" s="203">
        <f t="shared" si="7"/>
        <v>0</v>
      </c>
      <c r="L69" s="203">
        <f t="shared" si="7"/>
        <v>967</v>
      </c>
      <c r="M69" s="203">
        <f t="shared" si="8"/>
        <v>444860</v>
      </c>
      <c r="N69" s="203">
        <f t="shared" si="9"/>
        <v>0</v>
      </c>
      <c r="O69" s="203">
        <f t="shared" si="10"/>
        <v>0</v>
      </c>
      <c r="P69" s="203">
        <f t="shared" si="11"/>
        <v>389738</v>
      </c>
      <c r="Q69" s="203">
        <f t="shared" si="12"/>
        <v>5343685</v>
      </c>
      <c r="R69" s="203">
        <f t="shared" si="13"/>
        <v>61496</v>
      </c>
      <c r="S69" s="203">
        <f t="shared" si="14"/>
        <v>5161232</v>
      </c>
      <c r="T69" s="203">
        <f t="shared" si="15"/>
        <v>0</v>
      </c>
      <c r="U69" s="203">
        <f t="shared" si="16"/>
        <v>0</v>
      </c>
      <c r="V69" s="203">
        <f t="shared" si="17"/>
        <v>123850</v>
      </c>
      <c r="W69" s="203">
        <f t="shared" si="18"/>
        <v>0</v>
      </c>
      <c r="X69" s="203">
        <f t="shared" si="19"/>
        <v>0</v>
      </c>
      <c r="Y69" s="203">
        <f t="shared" si="20"/>
        <v>0</v>
      </c>
      <c r="Z69" s="203">
        <f t="shared" si="21"/>
        <v>337115</v>
      </c>
      <c r="AA69" s="203">
        <f t="shared" si="22"/>
        <v>789350</v>
      </c>
      <c r="AB69" s="138">
        <f t="shared" si="26"/>
        <v>14492962</v>
      </c>
      <c r="AC69" s="3">
        <f>'t1'!N69</f>
        <v>1</v>
      </c>
      <c r="AI69" s="71">
        <v>538747</v>
      </c>
      <c r="AJ69" s="71"/>
      <c r="AK69" s="71"/>
      <c r="AL69" s="71"/>
      <c r="AM69" s="68"/>
      <c r="AN69" s="72"/>
      <c r="AO69" s="72"/>
      <c r="AP69" s="72">
        <v>1301922</v>
      </c>
      <c r="AQ69" s="72"/>
      <c r="AR69" s="72">
        <v>967</v>
      </c>
      <c r="AS69" s="72">
        <v>444860</v>
      </c>
      <c r="AT69" s="72"/>
      <c r="AU69" s="72"/>
      <c r="AV69" s="72">
        <v>389738</v>
      </c>
      <c r="AW69" s="72">
        <v>5343685</v>
      </c>
      <c r="AX69" s="72">
        <v>61496</v>
      </c>
      <c r="AY69" s="72">
        <v>5161232</v>
      </c>
      <c r="AZ69" s="72"/>
      <c r="BA69" s="72"/>
      <c r="BB69" s="72">
        <v>123850</v>
      </c>
      <c r="BC69" s="72"/>
      <c r="BD69" s="72"/>
      <c r="BE69" s="72"/>
      <c r="BF69" s="72">
        <v>337115</v>
      </c>
      <c r="BG69" s="72">
        <v>789350</v>
      </c>
      <c r="BH69" s="138">
        <f t="shared" si="24"/>
        <v>14492962</v>
      </c>
      <c r="BI69" s="3">
        <f>'t1'!AS69</f>
        <v>0</v>
      </c>
    </row>
    <row r="70" spans="1:61" ht="13.5" customHeight="1">
      <c r="A70" s="59" t="str">
        <f>'t1'!A70</f>
        <v>oper.re prof.le sanitario pers. inferm. - c</v>
      </c>
      <c r="B70" s="78" t="str">
        <f>'t1'!B70</f>
        <v>S14056</v>
      </c>
      <c r="C70" s="202">
        <f t="shared" si="25"/>
        <v>168</v>
      </c>
      <c r="D70" s="202">
        <f aca="true" t="shared" si="27" ref="D70:D133">ROUND(AJ70,0)</f>
        <v>0</v>
      </c>
      <c r="E70" s="202">
        <f aca="true" t="shared" si="28" ref="E70:E133">ROUND(AK70,0)</f>
        <v>0</v>
      </c>
      <c r="F70" s="202">
        <f aca="true" t="shared" si="29" ref="F70:F133">ROUND(AL70,0)</f>
        <v>0</v>
      </c>
      <c r="G70" s="200">
        <f aca="true" t="shared" si="30" ref="G70:G133">ROUND(AM70,0)</f>
        <v>0</v>
      </c>
      <c r="H70" s="203">
        <f aca="true" t="shared" si="31" ref="H70:H133">ROUND(AN70,0)</f>
        <v>0</v>
      </c>
      <c r="I70" s="203">
        <f aca="true" t="shared" si="32" ref="I70:I133">ROUND(AO70,0)</f>
        <v>0</v>
      </c>
      <c r="J70" s="203">
        <f aca="true" t="shared" si="33" ref="J70:J133">ROUND(AP70,0)</f>
        <v>0</v>
      </c>
      <c r="K70" s="203">
        <f aca="true" t="shared" si="34" ref="K70:L133">ROUND(AQ70,0)</f>
        <v>0</v>
      </c>
      <c r="L70" s="203">
        <f t="shared" si="34"/>
        <v>0</v>
      </c>
      <c r="M70" s="203">
        <f aca="true" t="shared" si="35" ref="M70:M133">ROUND(AS70,0)</f>
        <v>0</v>
      </c>
      <c r="N70" s="203">
        <f aca="true" t="shared" si="36" ref="N70:N133">ROUND(AT70,0)</f>
        <v>0</v>
      </c>
      <c r="O70" s="203">
        <f aca="true" t="shared" si="37" ref="O70:O133">ROUND(AU70,0)</f>
        <v>0</v>
      </c>
      <c r="P70" s="203">
        <f aca="true" t="shared" si="38" ref="P70:P133">ROUND(AV70,0)</f>
        <v>0</v>
      </c>
      <c r="Q70" s="203">
        <f aca="true" t="shared" si="39" ref="Q70:Q133">ROUND(AW70,0)</f>
        <v>0</v>
      </c>
      <c r="R70" s="203">
        <f aca="true" t="shared" si="40" ref="R70:R133">ROUND(AX70,0)</f>
        <v>0</v>
      </c>
      <c r="S70" s="203">
        <f aca="true" t="shared" si="41" ref="S70:S133">ROUND(AY70,0)</f>
        <v>1647</v>
      </c>
      <c r="T70" s="203">
        <f aca="true" t="shared" si="42" ref="T70:T133">ROUND(AZ70,0)</f>
        <v>0</v>
      </c>
      <c r="U70" s="203">
        <f aca="true" t="shared" si="43" ref="U70:U133">ROUND(BA70,0)</f>
        <v>0</v>
      </c>
      <c r="V70" s="203">
        <f aca="true" t="shared" si="44" ref="V70:V133">ROUND(BB70,0)</f>
        <v>0</v>
      </c>
      <c r="W70" s="203">
        <f aca="true" t="shared" si="45" ref="W70:W133">ROUND(BC70,0)</f>
        <v>0</v>
      </c>
      <c r="X70" s="203">
        <f aca="true" t="shared" si="46" ref="X70:X133">ROUND(BD70,0)</f>
        <v>0</v>
      </c>
      <c r="Y70" s="203">
        <f aca="true" t="shared" si="47" ref="Y70:Y133">ROUND(BE70,0)</f>
        <v>0</v>
      </c>
      <c r="Z70" s="203">
        <f aca="true" t="shared" si="48" ref="Z70:Z133">ROUND(BF70,0)</f>
        <v>0</v>
      </c>
      <c r="AA70" s="203">
        <f aca="true" t="shared" si="49" ref="AA70:AA133">ROUND(BG70,0)</f>
        <v>0</v>
      </c>
      <c r="AB70" s="138">
        <f aca="true" t="shared" si="50" ref="AB70:AB101">SUM(C70:AA70)</f>
        <v>1815</v>
      </c>
      <c r="AC70" s="3">
        <f>'t1'!N70</f>
        <v>1</v>
      </c>
      <c r="AI70" s="71">
        <v>168</v>
      </c>
      <c r="AJ70" s="71"/>
      <c r="AK70" s="71"/>
      <c r="AL70" s="71"/>
      <c r="AM70" s="68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>
        <v>1647</v>
      </c>
      <c r="AZ70" s="72"/>
      <c r="BA70" s="72"/>
      <c r="BB70" s="72"/>
      <c r="BC70" s="72"/>
      <c r="BD70" s="72"/>
      <c r="BE70" s="72"/>
      <c r="BF70" s="72"/>
      <c r="BG70" s="72"/>
      <c r="BH70" s="138">
        <f aca="true" t="shared" si="51" ref="BH70:BH133">SUM(AI70:BG70)</f>
        <v>1815</v>
      </c>
      <c r="BI70" s="3">
        <f>'t1'!AS70</f>
        <v>0</v>
      </c>
    </row>
    <row r="71" spans="1:61" ht="13.5" customHeight="1">
      <c r="A71" s="59" t="str">
        <f>'t1'!A71</f>
        <v>oper.re prof.le di II cat.pers. inferm.  esperto-c  (2)</v>
      </c>
      <c r="B71" s="78" t="str">
        <f>'t1'!B71</f>
        <v>S14E52</v>
      </c>
      <c r="C71" s="202">
        <f aca="true" t="shared" si="52" ref="C71:C134">ROUND(AI71,0)</f>
        <v>147</v>
      </c>
      <c r="D71" s="202">
        <f t="shared" si="27"/>
        <v>0</v>
      </c>
      <c r="E71" s="202">
        <f t="shared" si="28"/>
        <v>0</v>
      </c>
      <c r="F71" s="202">
        <f t="shared" si="29"/>
        <v>0</v>
      </c>
      <c r="G71" s="200">
        <f t="shared" si="30"/>
        <v>0</v>
      </c>
      <c r="H71" s="203">
        <f t="shared" si="31"/>
        <v>0</v>
      </c>
      <c r="I71" s="203">
        <f t="shared" si="32"/>
        <v>0</v>
      </c>
      <c r="J71" s="203">
        <f t="shared" si="33"/>
        <v>668</v>
      </c>
      <c r="K71" s="203">
        <f t="shared" si="34"/>
        <v>0</v>
      </c>
      <c r="L71" s="203">
        <f t="shared" si="34"/>
        <v>0</v>
      </c>
      <c r="M71" s="203">
        <f t="shared" si="35"/>
        <v>0</v>
      </c>
      <c r="N71" s="203">
        <f t="shared" si="36"/>
        <v>0</v>
      </c>
      <c r="O71" s="203">
        <f t="shared" si="37"/>
        <v>0</v>
      </c>
      <c r="P71" s="203">
        <f t="shared" si="38"/>
        <v>0</v>
      </c>
      <c r="Q71" s="203">
        <f t="shared" si="39"/>
        <v>0</v>
      </c>
      <c r="R71" s="203">
        <f t="shared" si="40"/>
        <v>0</v>
      </c>
      <c r="S71" s="203">
        <f t="shared" si="41"/>
        <v>1141</v>
      </c>
      <c r="T71" s="203">
        <f t="shared" si="42"/>
        <v>0</v>
      </c>
      <c r="U71" s="203">
        <f t="shared" si="43"/>
        <v>0</v>
      </c>
      <c r="V71" s="203">
        <f t="shared" si="44"/>
        <v>0</v>
      </c>
      <c r="W71" s="203">
        <f t="shared" si="45"/>
        <v>0</v>
      </c>
      <c r="X71" s="203">
        <f t="shared" si="46"/>
        <v>0</v>
      </c>
      <c r="Y71" s="203">
        <f t="shared" si="47"/>
        <v>0</v>
      </c>
      <c r="Z71" s="203">
        <f t="shared" si="48"/>
        <v>0</v>
      </c>
      <c r="AA71" s="203">
        <f t="shared" si="49"/>
        <v>0</v>
      </c>
      <c r="AB71" s="138">
        <f t="shared" si="50"/>
        <v>1956</v>
      </c>
      <c r="AC71" s="3">
        <f>'t1'!N71</f>
        <v>0</v>
      </c>
      <c r="AI71" s="71">
        <v>147</v>
      </c>
      <c r="AJ71" s="71"/>
      <c r="AK71" s="71"/>
      <c r="AL71" s="71"/>
      <c r="AM71" s="68"/>
      <c r="AN71" s="72"/>
      <c r="AO71" s="72"/>
      <c r="AP71" s="72">
        <v>668</v>
      </c>
      <c r="AQ71" s="72"/>
      <c r="AR71" s="72"/>
      <c r="AS71" s="72"/>
      <c r="AT71" s="72"/>
      <c r="AU71" s="72"/>
      <c r="AV71" s="72"/>
      <c r="AW71" s="72"/>
      <c r="AX71" s="72"/>
      <c r="AY71" s="72">
        <v>1141</v>
      </c>
      <c r="AZ71" s="72"/>
      <c r="BA71" s="72"/>
      <c r="BB71" s="72"/>
      <c r="BC71" s="72"/>
      <c r="BD71" s="72"/>
      <c r="BE71" s="72"/>
      <c r="BF71" s="72"/>
      <c r="BG71" s="72"/>
      <c r="BH71" s="138">
        <f t="shared" si="51"/>
        <v>1956</v>
      </c>
      <c r="BI71" s="3">
        <f>'t1'!AS71</f>
        <v>0</v>
      </c>
    </row>
    <row r="72" spans="1:61" ht="13.5" customHeight="1">
      <c r="A72" s="59" t="str">
        <f>'t1'!A72</f>
        <v>oper.re prof.le di II cat.pers. inferm. bs</v>
      </c>
      <c r="B72" s="78" t="str">
        <f>'t1'!B72</f>
        <v>S13052</v>
      </c>
      <c r="C72" s="202">
        <f t="shared" si="52"/>
        <v>129</v>
      </c>
      <c r="D72" s="202">
        <f t="shared" si="27"/>
        <v>0</v>
      </c>
      <c r="E72" s="202">
        <f t="shared" si="28"/>
        <v>0</v>
      </c>
      <c r="F72" s="202">
        <f t="shared" si="29"/>
        <v>0</v>
      </c>
      <c r="G72" s="200">
        <f t="shared" si="30"/>
        <v>0</v>
      </c>
      <c r="H72" s="203">
        <f t="shared" si="31"/>
        <v>0</v>
      </c>
      <c r="I72" s="203">
        <f t="shared" si="32"/>
        <v>0</v>
      </c>
      <c r="J72" s="203">
        <f t="shared" si="33"/>
        <v>694</v>
      </c>
      <c r="K72" s="203">
        <f t="shared" si="34"/>
        <v>0</v>
      </c>
      <c r="L72" s="203">
        <f t="shared" si="34"/>
        <v>0</v>
      </c>
      <c r="M72" s="203">
        <f t="shared" si="35"/>
        <v>0</v>
      </c>
      <c r="N72" s="203">
        <f t="shared" si="36"/>
        <v>0</v>
      </c>
      <c r="O72" s="203">
        <f t="shared" si="37"/>
        <v>0</v>
      </c>
      <c r="P72" s="203">
        <f t="shared" si="38"/>
        <v>0</v>
      </c>
      <c r="Q72" s="203">
        <f t="shared" si="39"/>
        <v>0</v>
      </c>
      <c r="R72" s="203">
        <f t="shared" si="40"/>
        <v>0</v>
      </c>
      <c r="S72" s="203">
        <f t="shared" si="41"/>
        <v>1411</v>
      </c>
      <c r="T72" s="203">
        <f t="shared" si="42"/>
        <v>0</v>
      </c>
      <c r="U72" s="203">
        <f t="shared" si="43"/>
        <v>0</v>
      </c>
      <c r="V72" s="203">
        <f t="shared" si="44"/>
        <v>0</v>
      </c>
      <c r="W72" s="203">
        <f t="shared" si="45"/>
        <v>0</v>
      </c>
      <c r="X72" s="203">
        <f t="shared" si="46"/>
        <v>0</v>
      </c>
      <c r="Y72" s="203">
        <f t="shared" si="47"/>
        <v>0</v>
      </c>
      <c r="Z72" s="203">
        <f t="shared" si="48"/>
        <v>0</v>
      </c>
      <c r="AA72" s="203">
        <f t="shared" si="49"/>
        <v>0</v>
      </c>
      <c r="AB72" s="138">
        <f t="shared" si="50"/>
        <v>2234</v>
      </c>
      <c r="AC72" s="3">
        <f>'t1'!N72</f>
        <v>1</v>
      </c>
      <c r="AI72" s="71">
        <v>129</v>
      </c>
      <c r="AJ72" s="71"/>
      <c r="AK72" s="71"/>
      <c r="AL72" s="71"/>
      <c r="AM72" s="68"/>
      <c r="AN72" s="72"/>
      <c r="AO72" s="72"/>
      <c r="AP72" s="72">
        <v>694</v>
      </c>
      <c r="AQ72" s="72"/>
      <c r="AR72" s="72"/>
      <c r="AS72" s="72"/>
      <c r="AT72" s="72"/>
      <c r="AU72" s="72"/>
      <c r="AV72" s="72"/>
      <c r="AW72" s="72"/>
      <c r="AX72" s="72"/>
      <c r="AY72" s="72">
        <v>1411</v>
      </c>
      <c r="AZ72" s="72"/>
      <c r="BA72" s="72"/>
      <c r="BB72" s="72"/>
      <c r="BC72" s="72"/>
      <c r="BD72" s="72"/>
      <c r="BE72" s="72"/>
      <c r="BF72" s="72"/>
      <c r="BG72" s="72"/>
      <c r="BH72" s="138">
        <f t="shared" si="51"/>
        <v>2234</v>
      </c>
      <c r="BI72" s="3">
        <f>'t1'!AS72</f>
        <v>0</v>
      </c>
    </row>
    <row r="73" spans="1:61" ht="13.5" customHeight="1">
      <c r="A73" s="59" t="str">
        <f>'t1'!A73</f>
        <v>coll.re prof.le sanitario - pers. tec. esperto - ds</v>
      </c>
      <c r="B73" s="78" t="str">
        <f>'t1'!B73</f>
        <v>S18920</v>
      </c>
      <c r="C73" s="202">
        <f t="shared" si="52"/>
        <v>2081</v>
      </c>
      <c r="D73" s="202">
        <f t="shared" si="27"/>
        <v>0</v>
      </c>
      <c r="E73" s="202">
        <f t="shared" si="28"/>
        <v>0</v>
      </c>
      <c r="F73" s="202">
        <f t="shared" si="29"/>
        <v>0</v>
      </c>
      <c r="G73" s="200">
        <f t="shared" si="30"/>
        <v>0</v>
      </c>
      <c r="H73" s="203">
        <f t="shared" si="31"/>
        <v>0</v>
      </c>
      <c r="I73" s="203">
        <f t="shared" si="32"/>
        <v>0</v>
      </c>
      <c r="J73" s="203">
        <f t="shared" si="33"/>
        <v>3718</v>
      </c>
      <c r="K73" s="203">
        <f t="shared" si="34"/>
        <v>0</v>
      </c>
      <c r="L73" s="203">
        <f t="shared" si="34"/>
        <v>0</v>
      </c>
      <c r="M73" s="203">
        <f t="shared" si="35"/>
        <v>0</v>
      </c>
      <c r="N73" s="203">
        <f t="shared" si="36"/>
        <v>0</v>
      </c>
      <c r="O73" s="203">
        <f t="shared" si="37"/>
        <v>0</v>
      </c>
      <c r="P73" s="203">
        <f t="shared" si="38"/>
        <v>1289</v>
      </c>
      <c r="Q73" s="203">
        <f t="shared" si="39"/>
        <v>5</v>
      </c>
      <c r="R73" s="203">
        <f t="shared" si="40"/>
        <v>14952</v>
      </c>
      <c r="S73" s="203">
        <f t="shared" si="41"/>
        <v>33068</v>
      </c>
      <c r="T73" s="203">
        <f t="shared" si="42"/>
        <v>0</v>
      </c>
      <c r="U73" s="203">
        <f t="shared" si="43"/>
        <v>0</v>
      </c>
      <c r="V73" s="203">
        <f t="shared" si="44"/>
        <v>21360</v>
      </c>
      <c r="W73" s="203">
        <f t="shared" si="45"/>
        <v>0</v>
      </c>
      <c r="X73" s="203">
        <f t="shared" si="46"/>
        <v>0</v>
      </c>
      <c r="Y73" s="203">
        <f t="shared" si="47"/>
        <v>0</v>
      </c>
      <c r="Z73" s="203">
        <f t="shared" si="48"/>
        <v>0</v>
      </c>
      <c r="AA73" s="203">
        <f t="shared" si="49"/>
        <v>8553</v>
      </c>
      <c r="AB73" s="138">
        <f t="shared" si="50"/>
        <v>85026</v>
      </c>
      <c r="AC73" s="3">
        <f>'t1'!N73</f>
        <v>1</v>
      </c>
      <c r="AI73" s="71">
        <v>2081</v>
      </c>
      <c r="AJ73" s="71"/>
      <c r="AK73" s="71"/>
      <c r="AL73" s="71"/>
      <c r="AM73" s="68"/>
      <c r="AN73" s="72"/>
      <c r="AO73" s="72"/>
      <c r="AP73" s="72">
        <v>3718</v>
      </c>
      <c r="AQ73" s="72"/>
      <c r="AR73" s="72"/>
      <c r="AS73" s="72"/>
      <c r="AT73" s="72"/>
      <c r="AU73" s="72"/>
      <c r="AV73" s="72">
        <v>1289</v>
      </c>
      <c r="AW73" s="72">
        <v>5</v>
      </c>
      <c r="AX73" s="72">
        <v>14952</v>
      </c>
      <c r="AY73" s="72">
        <v>33068</v>
      </c>
      <c r="AZ73" s="72"/>
      <c r="BA73" s="72"/>
      <c r="BB73" s="72">
        <v>21360</v>
      </c>
      <c r="BC73" s="72"/>
      <c r="BD73" s="72"/>
      <c r="BE73" s="72"/>
      <c r="BF73" s="72"/>
      <c r="BG73" s="72">
        <v>8553</v>
      </c>
      <c r="BH73" s="138">
        <f t="shared" si="51"/>
        <v>85026</v>
      </c>
      <c r="BI73" s="3">
        <f>'t1'!AS73</f>
        <v>0</v>
      </c>
    </row>
    <row r="74" spans="1:61" ht="13.5" customHeight="1">
      <c r="A74" s="59" t="str">
        <f>'t1'!A74</f>
        <v>coll.re prof.le sanitario - pers. tec.- d</v>
      </c>
      <c r="B74" s="78" t="str">
        <f>'t1'!B74</f>
        <v>S16021</v>
      </c>
      <c r="C74" s="202">
        <f t="shared" si="52"/>
        <v>79700</v>
      </c>
      <c r="D74" s="202">
        <f t="shared" si="27"/>
        <v>0</v>
      </c>
      <c r="E74" s="202">
        <f t="shared" si="28"/>
        <v>0</v>
      </c>
      <c r="F74" s="202">
        <f t="shared" si="29"/>
        <v>0</v>
      </c>
      <c r="G74" s="200">
        <f t="shared" si="30"/>
        <v>0</v>
      </c>
      <c r="H74" s="203">
        <f t="shared" si="31"/>
        <v>0</v>
      </c>
      <c r="I74" s="203">
        <f t="shared" si="32"/>
        <v>0</v>
      </c>
      <c r="J74" s="203">
        <f t="shared" si="33"/>
        <v>228763</v>
      </c>
      <c r="K74" s="203">
        <f t="shared" si="34"/>
        <v>0</v>
      </c>
      <c r="L74" s="203">
        <f t="shared" si="34"/>
        <v>0</v>
      </c>
      <c r="M74" s="203">
        <f t="shared" si="35"/>
        <v>45472</v>
      </c>
      <c r="N74" s="203">
        <f t="shared" si="36"/>
        <v>0</v>
      </c>
      <c r="O74" s="203">
        <f t="shared" si="37"/>
        <v>0</v>
      </c>
      <c r="P74" s="203">
        <f t="shared" si="38"/>
        <v>182832</v>
      </c>
      <c r="Q74" s="203">
        <f t="shared" si="39"/>
        <v>385228</v>
      </c>
      <c r="R74" s="203">
        <f t="shared" si="40"/>
        <v>27888</v>
      </c>
      <c r="S74" s="203">
        <f t="shared" si="41"/>
        <v>1237850</v>
      </c>
      <c r="T74" s="203">
        <f t="shared" si="42"/>
        <v>0</v>
      </c>
      <c r="U74" s="203">
        <f t="shared" si="43"/>
        <v>0</v>
      </c>
      <c r="V74" s="203">
        <f t="shared" si="44"/>
        <v>27455</v>
      </c>
      <c r="W74" s="203">
        <f t="shared" si="45"/>
        <v>0</v>
      </c>
      <c r="X74" s="203">
        <f t="shared" si="46"/>
        <v>0</v>
      </c>
      <c r="Y74" s="203">
        <f t="shared" si="47"/>
        <v>0</v>
      </c>
      <c r="Z74" s="203">
        <f t="shared" si="48"/>
        <v>88</v>
      </c>
      <c r="AA74" s="203">
        <f t="shared" si="49"/>
        <v>234718</v>
      </c>
      <c r="AB74" s="138">
        <f t="shared" si="50"/>
        <v>2449994</v>
      </c>
      <c r="AC74" s="3">
        <f>'t1'!N74</f>
        <v>1</v>
      </c>
      <c r="AI74" s="71">
        <v>79700</v>
      </c>
      <c r="AJ74" s="71"/>
      <c r="AK74" s="71"/>
      <c r="AL74" s="71"/>
      <c r="AM74" s="68"/>
      <c r="AN74" s="72"/>
      <c r="AO74" s="72"/>
      <c r="AP74" s="72">
        <v>228763</v>
      </c>
      <c r="AQ74" s="72"/>
      <c r="AR74" s="72"/>
      <c r="AS74" s="72">
        <v>45472</v>
      </c>
      <c r="AT74" s="72"/>
      <c r="AU74" s="72"/>
      <c r="AV74" s="72">
        <v>182832</v>
      </c>
      <c r="AW74" s="72">
        <v>385228</v>
      </c>
      <c r="AX74" s="72">
        <v>27888</v>
      </c>
      <c r="AY74" s="72">
        <v>1237850</v>
      </c>
      <c r="AZ74" s="72"/>
      <c r="BA74" s="72"/>
      <c r="BB74" s="72">
        <v>27455</v>
      </c>
      <c r="BC74" s="72"/>
      <c r="BD74" s="72"/>
      <c r="BE74" s="72"/>
      <c r="BF74" s="72">
        <v>88</v>
      </c>
      <c r="BG74" s="72">
        <v>234718</v>
      </c>
      <c r="BH74" s="138">
        <f t="shared" si="51"/>
        <v>2449994</v>
      </c>
      <c r="BI74" s="3">
        <f>'t1'!AS74</f>
        <v>0</v>
      </c>
    </row>
    <row r="75" spans="1:61" ht="13.5" customHeight="1">
      <c r="A75" s="59" t="str">
        <f>'t1'!A75</f>
        <v>oper.re prof.le sanitario - pers. tec.- c</v>
      </c>
      <c r="B75" s="78" t="str">
        <f>'t1'!B75</f>
        <v>S14054</v>
      </c>
      <c r="C75" s="202">
        <f t="shared" si="52"/>
        <v>0</v>
      </c>
      <c r="D75" s="202">
        <f t="shared" si="27"/>
        <v>0</v>
      </c>
      <c r="E75" s="202">
        <f t="shared" si="28"/>
        <v>0</v>
      </c>
      <c r="F75" s="202">
        <f t="shared" si="29"/>
        <v>0</v>
      </c>
      <c r="G75" s="200">
        <f t="shared" si="30"/>
        <v>0</v>
      </c>
      <c r="H75" s="203">
        <f t="shared" si="31"/>
        <v>0</v>
      </c>
      <c r="I75" s="203">
        <f t="shared" si="32"/>
        <v>0</v>
      </c>
      <c r="J75" s="203">
        <f t="shared" si="33"/>
        <v>0</v>
      </c>
      <c r="K75" s="203">
        <f t="shared" si="34"/>
        <v>0</v>
      </c>
      <c r="L75" s="203">
        <f t="shared" si="34"/>
        <v>0</v>
      </c>
      <c r="M75" s="203">
        <f t="shared" si="35"/>
        <v>0</v>
      </c>
      <c r="N75" s="203">
        <f t="shared" si="36"/>
        <v>0</v>
      </c>
      <c r="O75" s="203">
        <f t="shared" si="37"/>
        <v>0</v>
      </c>
      <c r="P75" s="203">
        <f t="shared" si="38"/>
        <v>0</v>
      </c>
      <c r="Q75" s="203">
        <f t="shared" si="39"/>
        <v>0</v>
      </c>
      <c r="R75" s="203">
        <f t="shared" si="40"/>
        <v>0</v>
      </c>
      <c r="S75" s="203">
        <f t="shared" si="41"/>
        <v>0</v>
      </c>
      <c r="T75" s="203">
        <f t="shared" si="42"/>
        <v>0</v>
      </c>
      <c r="U75" s="203">
        <f t="shared" si="43"/>
        <v>0</v>
      </c>
      <c r="V75" s="203">
        <f t="shared" si="44"/>
        <v>0</v>
      </c>
      <c r="W75" s="203">
        <f t="shared" si="45"/>
        <v>0</v>
      </c>
      <c r="X75" s="203">
        <f t="shared" si="46"/>
        <v>0</v>
      </c>
      <c r="Y75" s="203">
        <f t="shared" si="47"/>
        <v>0</v>
      </c>
      <c r="Z75" s="203">
        <f t="shared" si="48"/>
        <v>0</v>
      </c>
      <c r="AA75" s="203">
        <f t="shared" si="49"/>
        <v>0</v>
      </c>
      <c r="AB75" s="138">
        <f t="shared" si="50"/>
        <v>0</v>
      </c>
      <c r="AC75" s="3">
        <f>'t1'!N75</f>
        <v>0</v>
      </c>
      <c r="AI75" s="71"/>
      <c r="AJ75" s="71"/>
      <c r="AK75" s="71"/>
      <c r="AL75" s="71"/>
      <c r="AM75" s="68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138">
        <f t="shared" si="51"/>
        <v>0</v>
      </c>
      <c r="BI75" s="3">
        <f>'t1'!AS75</f>
        <v>0</v>
      </c>
    </row>
    <row r="76" spans="1:61" ht="13.5" customHeight="1">
      <c r="A76" s="59" t="str">
        <f>'t1'!A76</f>
        <v>coll.re prof.le sanitario - tecn. della prev. esperto - ds</v>
      </c>
      <c r="B76" s="78" t="str">
        <f>'t1'!B76</f>
        <v>S18921</v>
      </c>
      <c r="C76" s="202">
        <f t="shared" si="52"/>
        <v>9186</v>
      </c>
      <c r="D76" s="202">
        <f t="shared" si="27"/>
        <v>0</v>
      </c>
      <c r="E76" s="202">
        <f t="shared" si="28"/>
        <v>0</v>
      </c>
      <c r="F76" s="202">
        <f t="shared" si="29"/>
        <v>0</v>
      </c>
      <c r="G76" s="200">
        <f t="shared" si="30"/>
        <v>0</v>
      </c>
      <c r="H76" s="203">
        <f t="shared" si="31"/>
        <v>0</v>
      </c>
      <c r="I76" s="203">
        <f t="shared" si="32"/>
        <v>0</v>
      </c>
      <c r="J76" s="203">
        <f t="shared" si="33"/>
        <v>2530</v>
      </c>
      <c r="K76" s="203">
        <f t="shared" si="34"/>
        <v>0</v>
      </c>
      <c r="L76" s="203">
        <f t="shared" si="34"/>
        <v>695</v>
      </c>
      <c r="M76" s="203">
        <f t="shared" si="35"/>
        <v>12726</v>
      </c>
      <c r="N76" s="203">
        <f t="shared" si="36"/>
        <v>0</v>
      </c>
      <c r="O76" s="203">
        <f t="shared" si="37"/>
        <v>0</v>
      </c>
      <c r="P76" s="203">
        <f t="shared" si="38"/>
        <v>13693</v>
      </c>
      <c r="Q76" s="203">
        <f t="shared" si="39"/>
        <v>25381</v>
      </c>
      <c r="R76" s="203">
        <f t="shared" si="40"/>
        <v>76092</v>
      </c>
      <c r="S76" s="203">
        <f t="shared" si="41"/>
        <v>166000</v>
      </c>
      <c r="T76" s="203">
        <f t="shared" si="42"/>
        <v>0</v>
      </c>
      <c r="U76" s="203">
        <f t="shared" si="43"/>
        <v>0</v>
      </c>
      <c r="V76" s="203">
        <f t="shared" si="44"/>
        <v>71479</v>
      </c>
      <c r="W76" s="203">
        <f t="shared" si="45"/>
        <v>0</v>
      </c>
      <c r="X76" s="203">
        <f t="shared" si="46"/>
        <v>0</v>
      </c>
      <c r="Y76" s="203">
        <f t="shared" si="47"/>
        <v>0</v>
      </c>
      <c r="Z76" s="203">
        <f t="shared" si="48"/>
        <v>1002</v>
      </c>
      <c r="AA76" s="203">
        <f t="shared" si="49"/>
        <v>8686</v>
      </c>
      <c r="AB76" s="138">
        <f t="shared" si="50"/>
        <v>387470</v>
      </c>
      <c r="AC76" s="3">
        <f>'t1'!N76</f>
        <v>1</v>
      </c>
      <c r="AI76" s="71">
        <v>9186</v>
      </c>
      <c r="AJ76" s="71"/>
      <c r="AK76" s="71"/>
      <c r="AL76" s="71"/>
      <c r="AM76" s="68"/>
      <c r="AN76" s="72"/>
      <c r="AO76" s="72"/>
      <c r="AP76" s="72">
        <v>2530</v>
      </c>
      <c r="AQ76" s="72"/>
      <c r="AR76" s="72">
        <v>695</v>
      </c>
      <c r="AS76" s="72">
        <v>12726</v>
      </c>
      <c r="AT76" s="72"/>
      <c r="AU76" s="72"/>
      <c r="AV76" s="72">
        <v>13693</v>
      </c>
      <c r="AW76" s="72">
        <v>25381</v>
      </c>
      <c r="AX76" s="72">
        <v>76092</v>
      </c>
      <c r="AY76" s="72">
        <v>166000</v>
      </c>
      <c r="AZ76" s="72"/>
      <c r="BA76" s="72"/>
      <c r="BB76" s="72">
        <v>71479</v>
      </c>
      <c r="BC76" s="72"/>
      <c r="BD76" s="72"/>
      <c r="BE76" s="72"/>
      <c r="BF76" s="72">
        <v>1002</v>
      </c>
      <c r="BG76" s="72">
        <v>8686</v>
      </c>
      <c r="BH76" s="138">
        <f t="shared" si="51"/>
        <v>387470</v>
      </c>
      <c r="BI76" s="3">
        <f>'t1'!AS76</f>
        <v>0</v>
      </c>
    </row>
    <row r="77" spans="1:61" ht="13.5" customHeight="1">
      <c r="A77" s="59" t="str">
        <f>'t1'!A77</f>
        <v>coll.re prof.le sanitario - tecn. della prev. - d</v>
      </c>
      <c r="B77" s="78" t="str">
        <f>'t1'!B77</f>
        <v>S16022</v>
      </c>
      <c r="C77" s="202">
        <f t="shared" si="52"/>
        <v>30723</v>
      </c>
      <c r="D77" s="202">
        <f t="shared" si="27"/>
        <v>0</v>
      </c>
      <c r="E77" s="202">
        <f t="shared" si="28"/>
        <v>0</v>
      </c>
      <c r="F77" s="202">
        <f t="shared" si="29"/>
        <v>0</v>
      </c>
      <c r="G77" s="200">
        <f t="shared" si="30"/>
        <v>0</v>
      </c>
      <c r="H77" s="203">
        <f t="shared" si="31"/>
        <v>0</v>
      </c>
      <c r="I77" s="203">
        <f t="shared" si="32"/>
        <v>0</v>
      </c>
      <c r="J77" s="203">
        <f t="shared" si="33"/>
        <v>28371</v>
      </c>
      <c r="K77" s="203">
        <f t="shared" si="34"/>
        <v>0</v>
      </c>
      <c r="L77" s="203">
        <f t="shared" si="34"/>
        <v>0</v>
      </c>
      <c r="M77" s="203">
        <f t="shared" si="35"/>
        <v>22177</v>
      </c>
      <c r="N77" s="203">
        <f t="shared" si="36"/>
        <v>0</v>
      </c>
      <c r="O77" s="203">
        <f t="shared" si="37"/>
        <v>0</v>
      </c>
      <c r="P77" s="203">
        <f t="shared" si="38"/>
        <v>41569</v>
      </c>
      <c r="Q77" s="203">
        <f t="shared" si="39"/>
        <v>73614</v>
      </c>
      <c r="R77" s="203">
        <f t="shared" si="40"/>
        <v>9692</v>
      </c>
      <c r="S77" s="203">
        <f t="shared" si="41"/>
        <v>454489</v>
      </c>
      <c r="T77" s="203">
        <f t="shared" si="42"/>
        <v>0</v>
      </c>
      <c r="U77" s="203">
        <f t="shared" si="43"/>
        <v>0</v>
      </c>
      <c r="V77" s="203">
        <f t="shared" si="44"/>
        <v>10011</v>
      </c>
      <c r="W77" s="203">
        <f t="shared" si="45"/>
        <v>0</v>
      </c>
      <c r="X77" s="203">
        <f t="shared" si="46"/>
        <v>0</v>
      </c>
      <c r="Y77" s="203">
        <f t="shared" si="47"/>
        <v>0</v>
      </c>
      <c r="Z77" s="203">
        <f t="shared" si="48"/>
        <v>4179</v>
      </c>
      <c r="AA77" s="203">
        <f t="shared" si="49"/>
        <v>22799</v>
      </c>
      <c r="AB77" s="138">
        <f t="shared" si="50"/>
        <v>697624</v>
      </c>
      <c r="AC77" s="3">
        <f>'t1'!N77</f>
        <v>1</v>
      </c>
      <c r="AI77" s="71">
        <v>30723</v>
      </c>
      <c r="AJ77" s="71"/>
      <c r="AK77" s="71"/>
      <c r="AL77" s="71"/>
      <c r="AM77" s="68"/>
      <c r="AN77" s="72"/>
      <c r="AO77" s="72"/>
      <c r="AP77" s="72">
        <v>28371</v>
      </c>
      <c r="AQ77" s="72"/>
      <c r="AR77" s="72"/>
      <c r="AS77" s="72">
        <v>22177</v>
      </c>
      <c r="AT77" s="72"/>
      <c r="AU77" s="72"/>
      <c r="AV77" s="72">
        <v>41569</v>
      </c>
      <c r="AW77" s="72">
        <v>73614</v>
      </c>
      <c r="AX77" s="72">
        <v>9692</v>
      </c>
      <c r="AY77" s="72">
        <v>454489</v>
      </c>
      <c r="AZ77" s="72"/>
      <c r="BA77" s="72"/>
      <c r="BB77" s="72">
        <v>10011</v>
      </c>
      <c r="BC77" s="72"/>
      <c r="BD77" s="72"/>
      <c r="BE77" s="72"/>
      <c r="BF77" s="72">
        <v>4179</v>
      </c>
      <c r="BG77" s="72">
        <v>22799</v>
      </c>
      <c r="BH77" s="138">
        <f t="shared" si="51"/>
        <v>697624</v>
      </c>
      <c r="BI77" s="3">
        <f>'t1'!AS77</f>
        <v>0</v>
      </c>
    </row>
    <row r="78" spans="1:61" ht="13.5" customHeight="1">
      <c r="A78" s="59" t="str">
        <f>'t1'!A78</f>
        <v>oper.re prof.le sanitario - tecn. della prev. - c</v>
      </c>
      <c r="B78" s="78" t="str">
        <f>'t1'!B78</f>
        <v>S14055</v>
      </c>
      <c r="C78" s="202">
        <f t="shared" si="52"/>
        <v>0</v>
      </c>
      <c r="D78" s="202">
        <f t="shared" si="27"/>
        <v>0</v>
      </c>
      <c r="E78" s="202">
        <f t="shared" si="28"/>
        <v>0</v>
      </c>
      <c r="F78" s="202">
        <f t="shared" si="29"/>
        <v>0</v>
      </c>
      <c r="G78" s="200">
        <f t="shared" si="30"/>
        <v>0</v>
      </c>
      <c r="H78" s="203">
        <f t="shared" si="31"/>
        <v>0</v>
      </c>
      <c r="I78" s="203">
        <f t="shared" si="32"/>
        <v>0</v>
      </c>
      <c r="J78" s="203">
        <f t="shared" si="33"/>
        <v>0</v>
      </c>
      <c r="K78" s="203">
        <f t="shared" si="34"/>
        <v>0</v>
      </c>
      <c r="L78" s="203">
        <f t="shared" si="34"/>
        <v>0</v>
      </c>
      <c r="M78" s="203">
        <f t="shared" si="35"/>
        <v>0</v>
      </c>
      <c r="N78" s="203">
        <f t="shared" si="36"/>
        <v>0</v>
      </c>
      <c r="O78" s="203">
        <f t="shared" si="37"/>
        <v>0</v>
      </c>
      <c r="P78" s="203">
        <f t="shared" si="38"/>
        <v>0</v>
      </c>
      <c r="Q78" s="203">
        <f t="shared" si="39"/>
        <v>0</v>
      </c>
      <c r="R78" s="203">
        <f t="shared" si="40"/>
        <v>0</v>
      </c>
      <c r="S78" s="203">
        <f t="shared" si="41"/>
        <v>0</v>
      </c>
      <c r="T78" s="203">
        <f t="shared" si="42"/>
        <v>0</v>
      </c>
      <c r="U78" s="203">
        <f t="shared" si="43"/>
        <v>0</v>
      </c>
      <c r="V78" s="203">
        <f t="shared" si="44"/>
        <v>0</v>
      </c>
      <c r="W78" s="203">
        <f t="shared" si="45"/>
        <v>0</v>
      </c>
      <c r="X78" s="203">
        <f t="shared" si="46"/>
        <v>0</v>
      </c>
      <c r="Y78" s="203">
        <f t="shared" si="47"/>
        <v>0</v>
      </c>
      <c r="Z78" s="203">
        <f t="shared" si="48"/>
        <v>0</v>
      </c>
      <c r="AA78" s="203">
        <f t="shared" si="49"/>
        <v>0</v>
      </c>
      <c r="AB78" s="138">
        <f t="shared" si="50"/>
        <v>0</v>
      </c>
      <c r="AC78" s="3">
        <f>'t1'!N78</f>
        <v>0</v>
      </c>
      <c r="AI78" s="71"/>
      <c r="AJ78" s="71"/>
      <c r="AK78" s="71"/>
      <c r="AL78" s="71"/>
      <c r="AM78" s="68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138">
        <f t="shared" si="51"/>
        <v>0</v>
      </c>
      <c r="BI78" s="3">
        <f>'t1'!AS78</f>
        <v>0</v>
      </c>
    </row>
    <row r="79" spans="1:61" ht="13.5" customHeight="1">
      <c r="A79" s="59" t="str">
        <f>'t1'!A79</f>
        <v>coll.re prof.le sanitario - pers. della riabil. esperto - ds</v>
      </c>
      <c r="B79" s="78" t="str">
        <f>'t1'!B79</f>
        <v>S18922</v>
      </c>
      <c r="C79" s="202">
        <f t="shared" si="52"/>
        <v>6168</v>
      </c>
      <c r="D79" s="202">
        <f t="shared" si="27"/>
        <v>0</v>
      </c>
      <c r="E79" s="202">
        <f t="shared" si="28"/>
        <v>0</v>
      </c>
      <c r="F79" s="202">
        <f t="shared" si="29"/>
        <v>0</v>
      </c>
      <c r="G79" s="200">
        <f t="shared" si="30"/>
        <v>0</v>
      </c>
      <c r="H79" s="203">
        <f t="shared" si="31"/>
        <v>0</v>
      </c>
      <c r="I79" s="203">
        <f t="shared" si="32"/>
        <v>0</v>
      </c>
      <c r="J79" s="203">
        <f t="shared" si="33"/>
        <v>0</v>
      </c>
      <c r="K79" s="203">
        <f t="shared" si="34"/>
        <v>0</v>
      </c>
      <c r="L79" s="203">
        <f t="shared" si="34"/>
        <v>1281</v>
      </c>
      <c r="M79" s="203">
        <f t="shared" si="35"/>
        <v>0</v>
      </c>
      <c r="N79" s="203">
        <f t="shared" si="36"/>
        <v>0</v>
      </c>
      <c r="O79" s="203">
        <f t="shared" si="37"/>
        <v>0</v>
      </c>
      <c r="P79" s="203">
        <f t="shared" si="38"/>
        <v>3330</v>
      </c>
      <c r="Q79" s="203">
        <f t="shared" si="39"/>
        <v>0</v>
      </c>
      <c r="R79" s="203">
        <f t="shared" si="40"/>
        <v>76465</v>
      </c>
      <c r="S79" s="203">
        <f t="shared" si="41"/>
        <v>80824</v>
      </c>
      <c r="T79" s="203">
        <f t="shared" si="42"/>
        <v>0</v>
      </c>
      <c r="U79" s="203">
        <f t="shared" si="43"/>
        <v>0</v>
      </c>
      <c r="V79" s="203">
        <f t="shared" si="44"/>
        <v>54890</v>
      </c>
      <c r="W79" s="203">
        <f t="shared" si="45"/>
        <v>0</v>
      </c>
      <c r="X79" s="203">
        <f t="shared" si="46"/>
        <v>0</v>
      </c>
      <c r="Y79" s="203">
        <f t="shared" si="47"/>
        <v>0</v>
      </c>
      <c r="Z79" s="203">
        <f t="shared" si="48"/>
        <v>981</v>
      </c>
      <c r="AA79" s="203">
        <f t="shared" si="49"/>
        <v>5425</v>
      </c>
      <c r="AB79" s="138">
        <f t="shared" si="50"/>
        <v>229364</v>
      </c>
      <c r="AC79" s="3">
        <f>'t1'!N79</f>
        <v>1</v>
      </c>
      <c r="AI79" s="71">
        <v>6168</v>
      </c>
      <c r="AJ79" s="71"/>
      <c r="AK79" s="71"/>
      <c r="AL79" s="71"/>
      <c r="AM79" s="68"/>
      <c r="AN79" s="72"/>
      <c r="AO79" s="72"/>
      <c r="AP79" s="72"/>
      <c r="AQ79" s="72"/>
      <c r="AR79" s="72">
        <v>1281</v>
      </c>
      <c r="AS79" s="72"/>
      <c r="AT79" s="72"/>
      <c r="AU79" s="72"/>
      <c r="AV79" s="72">
        <v>3330</v>
      </c>
      <c r="AW79" s="72"/>
      <c r="AX79" s="72">
        <v>76465</v>
      </c>
      <c r="AY79" s="72">
        <v>80824</v>
      </c>
      <c r="AZ79" s="72"/>
      <c r="BA79" s="72"/>
      <c r="BB79" s="72">
        <v>54890</v>
      </c>
      <c r="BC79" s="72"/>
      <c r="BD79" s="72"/>
      <c r="BE79" s="72"/>
      <c r="BF79" s="72">
        <v>981</v>
      </c>
      <c r="BG79" s="72">
        <v>5425</v>
      </c>
      <c r="BH79" s="138">
        <f t="shared" si="51"/>
        <v>229364</v>
      </c>
      <c r="BI79" s="3">
        <f>'t1'!AS79</f>
        <v>0</v>
      </c>
    </row>
    <row r="80" spans="1:61" ht="13.5" customHeight="1">
      <c r="A80" s="59" t="str">
        <f>'t1'!A80</f>
        <v>coll.re prof.le sanitario - pers. della riabil. - d</v>
      </c>
      <c r="B80" s="78" t="str">
        <f>'t1'!B80</f>
        <v>S16019</v>
      </c>
      <c r="C80" s="202">
        <f t="shared" si="52"/>
        <v>55025</v>
      </c>
      <c r="D80" s="202">
        <f t="shared" si="27"/>
        <v>0</v>
      </c>
      <c r="E80" s="202">
        <f t="shared" si="28"/>
        <v>0</v>
      </c>
      <c r="F80" s="202">
        <f t="shared" si="29"/>
        <v>0</v>
      </c>
      <c r="G80" s="200">
        <f t="shared" si="30"/>
        <v>0</v>
      </c>
      <c r="H80" s="203">
        <f t="shared" si="31"/>
        <v>0</v>
      </c>
      <c r="I80" s="203">
        <f t="shared" si="32"/>
        <v>0</v>
      </c>
      <c r="J80" s="203">
        <f t="shared" si="33"/>
        <v>0</v>
      </c>
      <c r="K80" s="203">
        <f t="shared" si="34"/>
        <v>0</v>
      </c>
      <c r="L80" s="203">
        <f t="shared" si="34"/>
        <v>0</v>
      </c>
      <c r="M80" s="203">
        <f t="shared" si="35"/>
        <v>25334</v>
      </c>
      <c r="N80" s="203">
        <f t="shared" si="36"/>
        <v>0</v>
      </c>
      <c r="O80" s="203">
        <f t="shared" si="37"/>
        <v>0</v>
      </c>
      <c r="P80" s="203">
        <f t="shared" si="38"/>
        <v>0</v>
      </c>
      <c r="Q80" s="203">
        <f t="shared" si="39"/>
        <v>6250</v>
      </c>
      <c r="R80" s="203">
        <f t="shared" si="40"/>
        <v>17538</v>
      </c>
      <c r="S80" s="203">
        <f t="shared" si="41"/>
        <v>684129</v>
      </c>
      <c r="T80" s="203">
        <f t="shared" si="42"/>
        <v>0</v>
      </c>
      <c r="U80" s="203">
        <f t="shared" si="43"/>
        <v>0</v>
      </c>
      <c r="V80" s="203">
        <f t="shared" si="44"/>
        <v>16565</v>
      </c>
      <c r="W80" s="203">
        <f t="shared" si="45"/>
        <v>0</v>
      </c>
      <c r="X80" s="203">
        <f t="shared" si="46"/>
        <v>0</v>
      </c>
      <c r="Y80" s="203">
        <f t="shared" si="47"/>
        <v>0</v>
      </c>
      <c r="Z80" s="203">
        <f t="shared" si="48"/>
        <v>48939</v>
      </c>
      <c r="AA80" s="203">
        <f t="shared" si="49"/>
        <v>5511</v>
      </c>
      <c r="AB80" s="138">
        <f t="shared" si="50"/>
        <v>859291</v>
      </c>
      <c r="AC80" s="3">
        <f>'t1'!N80</f>
        <v>1</v>
      </c>
      <c r="AI80" s="71">
        <v>55025</v>
      </c>
      <c r="AJ80" s="71"/>
      <c r="AK80" s="71"/>
      <c r="AL80" s="71"/>
      <c r="AM80" s="68"/>
      <c r="AN80" s="72"/>
      <c r="AO80" s="72"/>
      <c r="AP80" s="72"/>
      <c r="AQ80" s="72"/>
      <c r="AR80" s="72"/>
      <c r="AS80" s="72">
        <v>25334</v>
      </c>
      <c r="AT80" s="72"/>
      <c r="AU80" s="72"/>
      <c r="AV80" s="72"/>
      <c r="AW80" s="72">
        <v>6250</v>
      </c>
      <c r="AX80" s="72">
        <v>17538</v>
      </c>
      <c r="AY80" s="72">
        <v>684129</v>
      </c>
      <c r="AZ80" s="72"/>
      <c r="BA80" s="72"/>
      <c r="BB80" s="72">
        <v>16565</v>
      </c>
      <c r="BC80" s="72"/>
      <c r="BD80" s="72"/>
      <c r="BE80" s="72"/>
      <c r="BF80" s="72">
        <v>48939</v>
      </c>
      <c r="BG80" s="72">
        <v>5511</v>
      </c>
      <c r="BH80" s="138">
        <f t="shared" si="51"/>
        <v>859291</v>
      </c>
      <c r="BI80" s="3">
        <f>'t1'!AS80</f>
        <v>0</v>
      </c>
    </row>
    <row r="81" spans="1:61" ht="13.5" customHeight="1">
      <c r="A81" s="59" t="str">
        <f>'t1'!A81</f>
        <v>oper.re prof.le sanitario - pers. della riabil. - c</v>
      </c>
      <c r="B81" s="78" t="str">
        <f>'t1'!B81</f>
        <v>S14053</v>
      </c>
      <c r="C81" s="202">
        <f t="shared" si="52"/>
        <v>0</v>
      </c>
      <c r="D81" s="202">
        <f t="shared" si="27"/>
        <v>0</v>
      </c>
      <c r="E81" s="202">
        <f t="shared" si="28"/>
        <v>0</v>
      </c>
      <c r="F81" s="202">
        <f t="shared" si="29"/>
        <v>0</v>
      </c>
      <c r="G81" s="200">
        <f t="shared" si="30"/>
        <v>0</v>
      </c>
      <c r="H81" s="203">
        <f t="shared" si="31"/>
        <v>0</v>
      </c>
      <c r="I81" s="203">
        <f t="shared" si="32"/>
        <v>0</v>
      </c>
      <c r="J81" s="203">
        <f t="shared" si="33"/>
        <v>0</v>
      </c>
      <c r="K81" s="203">
        <f t="shared" si="34"/>
        <v>0</v>
      </c>
      <c r="L81" s="203">
        <f t="shared" si="34"/>
        <v>0</v>
      </c>
      <c r="M81" s="203">
        <f t="shared" si="35"/>
        <v>0</v>
      </c>
      <c r="N81" s="203">
        <f t="shared" si="36"/>
        <v>0</v>
      </c>
      <c r="O81" s="203">
        <f t="shared" si="37"/>
        <v>0</v>
      </c>
      <c r="P81" s="203">
        <f t="shared" si="38"/>
        <v>0</v>
      </c>
      <c r="Q81" s="203">
        <f t="shared" si="39"/>
        <v>0</v>
      </c>
      <c r="R81" s="203">
        <f t="shared" si="40"/>
        <v>0</v>
      </c>
      <c r="S81" s="203">
        <f t="shared" si="41"/>
        <v>0</v>
      </c>
      <c r="T81" s="203">
        <f t="shared" si="42"/>
        <v>0</v>
      </c>
      <c r="U81" s="203">
        <f t="shared" si="43"/>
        <v>0</v>
      </c>
      <c r="V81" s="203">
        <f t="shared" si="44"/>
        <v>0</v>
      </c>
      <c r="W81" s="203">
        <f t="shared" si="45"/>
        <v>0</v>
      </c>
      <c r="X81" s="203">
        <f t="shared" si="46"/>
        <v>0</v>
      </c>
      <c r="Y81" s="203">
        <f t="shared" si="47"/>
        <v>0</v>
      </c>
      <c r="Z81" s="203">
        <f t="shared" si="48"/>
        <v>0</v>
      </c>
      <c r="AA81" s="203">
        <f t="shared" si="49"/>
        <v>0</v>
      </c>
      <c r="AB81" s="138">
        <f t="shared" si="50"/>
        <v>0</v>
      </c>
      <c r="AC81" s="3">
        <f>'t1'!N81</f>
        <v>0</v>
      </c>
      <c r="AI81" s="71"/>
      <c r="AJ81" s="71"/>
      <c r="AK81" s="71"/>
      <c r="AL81" s="71"/>
      <c r="AM81" s="68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138">
        <f t="shared" si="51"/>
        <v>0</v>
      </c>
      <c r="BI81" s="3">
        <f>'t1'!AS81</f>
        <v>0</v>
      </c>
    </row>
    <row r="82" spans="1:61" ht="13.5" customHeight="1">
      <c r="A82" s="59" t="str">
        <f>'t1'!A82</f>
        <v>oper.re prof.le di II cat. con funz. di riabil. esperto- c (2)</v>
      </c>
      <c r="B82" s="78" t="str">
        <f>'t1'!B82</f>
        <v>S14E51</v>
      </c>
      <c r="C82" s="202">
        <f t="shared" si="52"/>
        <v>0</v>
      </c>
      <c r="D82" s="202">
        <f t="shared" si="27"/>
        <v>0</v>
      </c>
      <c r="E82" s="202">
        <f t="shared" si="28"/>
        <v>0</v>
      </c>
      <c r="F82" s="202">
        <f t="shared" si="29"/>
        <v>0</v>
      </c>
      <c r="G82" s="200">
        <f t="shared" si="30"/>
        <v>0</v>
      </c>
      <c r="H82" s="203">
        <f t="shared" si="31"/>
        <v>0</v>
      </c>
      <c r="I82" s="203">
        <f t="shared" si="32"/>
        <v>0</v>
      </c>
      <c r="J82" s="203">
        <f t="shared" si="33"/>
        <v>0</v>
      </c>
      <c r="K82" s="203">
        <f t="shared" si="34"/>
        <v>0</v>
      </c>
      <c r="L82" s="203">
        <f t="shared" si="34"/>
        <v>0</v>
      </c>
      <c r="M82" s="203">
        <f t="shared" si="35"/>
        <v>0</v>
      </c>
      <c r="N82" s="203">
        <f t="shared" si="36"/>
        <v>0</v>
      </c>
      <c r="O82" s="203">
        <f t="shared" si="37"/>
        <v>0</v>
      </c>
      <c r="P82" s="203">
        <f t="shared" si="38"/>
        <v>0</v>
      </c>
      <c r="Q82" s="203">
        <f t="shared" si="39"/>
        <v>0</v>
      </c>
      <c r="R82" s="203">
        <f t="shared" si="40"/>
        <v>0</v>
      </c>
      <c r="S82" s="203">
        <f t="shared" si="41"/>
        <v>0</v>
      </c>
      <c r="T82" s="203">
        <f t="shared" si="42"/>
        <v>0</v>
      </c>
      <c r="U82" s="203">
        <f t="shared" si="43"/>
        <v>0</v>
      </c>
      <c r="V82" s="203">
        <f t="shared" si="44"/>
        <v>0</v>
      </c>
      <c r="W82" s="203">
        <f t="shared" si="45"/>
        <v>0</v>
      </c>
      <c r="X82" s="203">
        <f t="shared" si="46"/>
        <v>0</v>
      </c>
      <c r="Y82" s="203">
        <f t="shared" si="47"/>
        <v>0</v>
      </c>
      <c r="Z82" s="203">
        <f t="shared" si="48"/>
        <v>0</v>
      </c>
      <c r="AA82" s="203">
        <f t="shared" si="49"/>
        <v>0</v>
      </c>
      <c r="AB82" s="138">
        <f t="shared" si="50"/>
        <v>0</v>
      </c>
      <c r="AC82" s="3">
        <f>'t1'!N82</f>
        <v>0</v>
      </c>
      <c r="AI82" s="71"/>
      <c r="AJ82" s="71"/>
      <c r="AK82" s="71"/>
      <c r="AL82" s="71"/>
      <c r="AM82" s="68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138">
        <f t="shared" si="51"/>
        <v>0</v>
      </c>
      <c r="BI82" s="3">
        <f>'t1'!AS82</f>
        <v>0</v>
      </c>
    </row>
    <row r="83" spans="1:61" ht="13.5" customHeight="1">
      <c r="A83" s="59" t="str">
        <f>'t1'!A83</f>
        <v>oper.re prof.le di II cat. con funz. di riabil. - bs</v>
      </c>
      <c r="B83" s="78" t="str">
        <f>'t1'!B83</f>
        <v>S13051</v>
      </c>
      <c r="C83" s="202">
        <f t="shared" si="52"/>
        <v>0</v>
      </c>
      <c r="D83" s="202">
        <f t="shared" si="27"/>
        <v>0</v>
      </c>
      <c r="E83" s="202">
        <f t="shared" si="28"/>
        <v>0</v>
      </c>
      <c r="F83" s="202">
        <f t="shared" si="29"/>
        <v>0</v>
      </c>
      <c r="G83" s="200">
        <f t="shared" si="30"/>
        <v>0</v>
      </c>
      <c r="H83" s="203">
        <f t="shared" si="31"/>
        <v>0</v>
      </c>
      <c r="I83" s="203">
        <f t="shared" si="32"/>
        <v>0</v>
      </c>
      <c r="J83" s="203">
        <f t="shared" si="33"/>
        <v>0</v>
      </c>
      <c r="K83" s="203">
        <f t="shared" si="34"/>
        <v>0</v>
      </c>
      <c r="L83" s="203">
        <f t="shared" si="34"/>
        <v>0</v>
      </c>
      <c r="M83" s="203">
        <f t="shared" si="35"/>
        <v>0</v>
      </c>
      <c r="N83" s="203">
        <f t="shared" si="36"/>
        <v>0</v>
      </c>
      <c r="O83" s="203">
        <f t="shared" si="37"/>
        <v>0</v>
      </c>
      <c r="P83" s="203">
        <f t="shared" si="38"/>
        <v>0</v>
      </c>
      <c r="Q83" s="203">
        <f t="shared" si="39"/>
        <v>0</v>
      </c>
      <c r="R83" s="203">
        <f t="shared" si="40"/>
        <v>0</v>
      </c>
      <c r="S83" s="203">
        <f t="shared" si="41"/>
        <v>0</v>
      </c>
      <c r="T83" s="203">
        <f t="shared" si="42"/>
        <v>0</v>
      </c>
      <c r="U83" s="203">
        <f t="shared" si="43"/>
        <v>0</v>
      </c>
      <c r="V83" s="203">
        <f t="shared" si="44"/>
        <v>0</v>
      </c>
      <c r="W83" s="203">
        <f t="shared" si="45"/>
        <v>0</v>
      </c>
      <c r="X83" s="203">
        <f t="shared" si="46"/>
        <v>0</v>
      </c>
      <c r="Y83" s="203">
        <f t="shared" si="47"/>
        <v>0</v>
      </c>
      <c r="Z83" s="203">
        <f t="shared" si="48"/>
        <v>0</v>
      </c>
      <c r="AA83" s="203">
        <f t="shared" si="49"/>
        <v>0</v>
      </c>
      <c r="AB83" s="138">
        <f t="shared" si="50"/>
        <v>0</v>
      </c>
      <c r="AC83" s="3">
        <f>'t1'!N83</f>
        <v>0</v>
      </c>
      <c r="AI83" s="71"/>
      <c r="AJ83" s="71"/>
      <c r="AK83" s="71"/>
      <c r="AL83" s="71"/>
      <c r="AM83" s="68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138">
        <f t="shared" si="51"/>
        <v>0</v>
      </c>
      <c r="BI83" s="3">
        <f>'t1'!AS83</f>
        <v>0</v>
      </c>
    </row>
    <row r="84" spans="1:61" ht="13.5" customHeight="1">
      <c r="A84" s="59" t="str">
        <f>'t1'!A84</f>
        <v>profilo atipico ruolo sanitario</v>
      </c>
      <c r="B84" s="78" t="str">
        <f>'t1'!B84</f>
        <v>S00062</v>
      </c>
      <c r="C84" s="202">
        <f t="shared" si="52"/>
        <v>0</v>
      </c>
      <c r="D84" s="202">
        <f t="shared" si="27"/>
        <v>0</v>
      </c>
      <c r="E84" s="202">
        <f t="shared" si="28"/>
        <v>0</v>
      </c>
      <c r="F84" s="202">
        <f t="shared" si="29"/>
        <v>0</v>
      </c>
      <c r="G84" s="200">
        <f t="shared" si="30"/>
        <v>0</v>
      </c>
      <c r="H84" s="203">
        <f t="shared" si="31"/>
        <v>0</v>
      </c>
      <c r="I84" s="203">
        <f t="shared" si="32"/>
        <v>0</v>
      </c>
      <c r="J84" s="203">
        <f t="shared" si="33"/>
        <v>0</v>
      </c>
      <c r="K84" s="203">
        <f t="shared" si="34"/>
        <v>0</v>
      </c>
      <c r="L84" s="203">
        <f t="shared" si="34"/>
        <v>0</v>
      </c>
      <c r="M84" s="203">
        <f t="shared" si="35"/>
        <v>0</v>
      </c>
      <c r="N84" s="203">
        <f t="shared" si="36"/>
        <v>0</v>
      </c>
      <c r="O84" s="203">
        <f t="shared" si="37"/>
        <v>0</v>
      </c>
      <c r="P84" s="203">
        <f t="shared" si="38"/>
        <v>0</v>
      </c>
      <c r="Q84" s="203">
        <f t="shared" si="39"/>
        <v>0</v>
      </c>
      <c r="R84" s="203">
        <f t="shared" si="40"/>
        <v>0</v>
      </c>
      <c r="S84" s="203">
        <f t="shared" si="41"/>
        <v>0</v>
      </c>
      <c r="T84" s="203">
        <f t="shared" si="42"/>
        <v>0</v>
      </c>
      <c r="U84" s="203">
        <f t="shared" si="43"/>
        <v>0</v>
      </c>
      <c r="V84" s="203">
        <f t="shared" si="44"/>
        <v>0</v>
      </c>
      <c r="W84" s="203">
        <f t="shared" si="45"/>
        <v>0</v>
      </c>
      <c r="X84" s="203">
        <f t="shared" si="46"/>
        <v>0</v>
      </c>
      <c r="Y84" s="203">
        <f t="shared" si="47"/>
        <v>0</v>
      </c>
      <c r="Z84" s="203">
        <f t="shared" si="48"/>
        <v>0</v>
      </c>
      <c r="AA84" s="203">
        <f t="shared" si="49"/>
        <v>0</v>
      </c>
      <c r="AB84" s="138">
        <f t="shared" si="50"/>
        <v>0</v>
      </c>
      <c r="AC84" s="3">
        <f>'t1'!N84</f>
        <v>0</v>
      </c>
      <c r="AI84" s="71"/>
      <c r="AJ84" s="71"/>
      <c r="AK84" s="71"/>
      <c r="AL84" s="71"/>
      <c r="AM84" s="68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138">
        <f t="shared" si="51"/>
        <v>0</v>
      </c>
      <c r="BI84" s="3">
        <f>'t1'!AS84</f>
        <v>0</v>
      </c>
    </row>
    <row r="85" spans="1:61" ht="13.5" customHeight="1">
      <c r="A85" s="59" t="str">
        <f>'t1'!A85</f>
        <v>avvocato dirig. con incarico di struttura complessa</v>
      </c>
      <c r="B85" s="78" t="str">
        <f>'t1'!B85</f>
        <v>PD0010</v>
      </c>
      <c r="C85" s="202">
        <f t="shared" si="52"/>
        <v>0</v>
      </c>
      <c r="D85" s="202">
        <f t="shared" si="27"/>
        <v>0</v>
      </c>
      <c r="E85" s="202">
        <f t="shared" si="28"/>
        <v>0</v>
      </c>
      <c r="F85" s="202">
        <f t="shared" si="29"/>
        <v>0</v>
      </c>
      <c r="G85" s="200">
        <f t="shared" si="30"/>
        <v>0</v>
      </c>
      <c r="H85" s="203">
        <f t="shared" si="31"/>
        <v>0</v>
      </c>
      <c r="I85" s="203">
        <f t="shared" si="32"/>
        <v>0</v>
      </c>
      <c r="J85" s="203">
        <f t="shared" si="33"/>
        <v>0</v>
      </c>
      <c r="K85" s="203">
        <f t="shared" si="34"/>
        <v>0</v>
      </c>
      <c r="L85" s="203">
        <f t="shared" si="34"/>
        <v>0</v>
      </c>
      <c r="M85" s="203">
        <f t="shared" si="35"/>
        <v>0</v>
      </c>
      <c r="N85" s="203">
        <f t="shared" si="36"/>
        <v>0</v>
      </c>
      <c r="O85" s="203">
        <f t="shared" si="37"/>
        <v>0</v>
      </c>
      <c r="P85" s="203">
        <f t="shared" si="38"/>
        <v>0</v>
      </c>
      <c r="Q85" s="203">
        <f t="shared" si="39"/>
        <v>0</v>
      </c>
      <c r="R85" s="203">
        <f t="shared" si="40"/>
        <v>0</v>
      </c>
      <c r="S85" s="203">
        <f t="shared" si="41"/>
        <v>0</v>
      </c>
      <c r="T85" s="203">
        <f t="shared" si="42"/>
        <v>0</v>
      </c>
      <c r="U85" s="203">
        <f t="shared" si="43"/>
        <v>0</v>
      </c>
      <c r="V85" s="203">
        <f t="shared" si="44"/>
        <v>0</v>
      </c>
      <c r="W85" s="203">
        <f t="shared" si="45"/>
        <v>0</v>
      </c>
      <c r="X85" s="203">
        <f t="shared" si="46"/>
        <v>0</v>
      </c>
      <c r="Y85" s="203">
        <f t="shared" si="47"/>
        <v>0</v>
      </c>
      <c r="Z85" s="203">
        <f t="shared" si="48"/>
        <v>0</v>
      </c>
      <c r="AA85" s="203">
        <f t="shared" si="49"/>
        <v>0</v>
      </c>
      <c r="AB85" s="138">
        <f t="shared" si="50"/>
        <v>0</v>
      </c>
      <c r="AC85" s="3">
        <f>'t1'!N85</f>
        <v>0</v>
      </c>
      <c r="AI85" s="71"/>
      <c r="AJ85" s="71"/>
      <c r="AK85" s="71"/>
      <c r="AL85" s="71"/>
      <c r="AM85" s="68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138">
        <f t="shared" si="51"/>
        <v>0</v>
      </c>
      <c r="BI85" s="3">
        <f>'t1'!AS85</f>
        <v>0</v>
      </c>
    </row>
    <row r="86" spans="1:61" ht="13.5" customHeight="1">
      <c r="A86" s="59" t="str">
        <f>'t1'!A86</f>
        <v>avvocato dirig. con incarico di struttura semplice</v>
      </c>
      <c r="B86" s="78" t="str">
        <f>'t1'!B86</f>
        <v>PD0S09</v>
      </c>
      <c r="C86" s="202">
        <f t="shared" si="52"/>
        <v>291</v>
      </c>
      <c r="D86" s="202">
        <f t="shared" si="27"/>
        <v>0</v>
      </c>
      <c r="E86" s="202">
        <f t="shared" si="28"/>
        <v>0</v>
      </c>
      <c r="F86" s="202">
        <f t="shared" si="29"/>
        <v>604</v>
      </c>
      <c r="G86" s="200">
        <f t="shared" si="30"/>
        <v>10932</v>
      </c>
      <c r="H86" s="203">
        <f t="shared" si="31"/>
        <v>5472</v>
      </c>
      <c r="I86" s="203">
        <f t="shared" si="32"/>
        <v>0</v>
      </c>
      <c r="J86" s="203">
        <f t="shared" si="33"/>
        <v>0</v>
      </c>
      <c r="K86" s="203">
        <f t="shared" si="34"/>
        <v>0</v>
      </c>
      <c r="L86" s="203">
        <f t="shared" si="34"/>
        <v>0</v>
      </c>
      <c r="M86" s="203">
        <f t="shared" si="35"/>
        <v>0</v>
      </c>
      <c r="N86" s="203">
        <f t="shared" si="36"/>
        <v>0</v>
      </c>
      <c r="O86" s="203">
        <f t="shared" si="37"/>
        <v>0</v>
      </c>
      <c r="P86" s="203">
        <f t="shared" si="38"/>
        <v>0</v>
      </c>
      <c r="Q86" s="203">
        <f t="shared" si="39"/>
        <v>0</v>
      </c>
      <c r="R86" s="203">
        <f t="shared" si="40"/>
        <v>0</v>
      </c>
      <c r="S86" s="203">
        <f t="shared" si="41"/>
        <v>0</v>
      </c>
      <c r="T86" s="203">
        <f t="shared" si="42"/>
        <v>0</v>
      </c>
      <c r="U86" s="203">
        <f t="shared" si="43"/>
        <v>19354</v>
      </c>
      <c r="V86" s="203">
        <f t="shared" si="44"/>
        <v>0</v>
      </c>
      <c r="W86" s="203">
        <f t="shared" si="45"/>
        <v>0</v>
      </c>
      <c r="X86" s="203">
        <f t="shared" si="46"/>
        <v>0</v>
      </c>
      <c r="Y86" s="203">
        <f t="shared" si="47"/>
        <v>0</v>
      </c>
      <c r="Z86" s="203">
        <f t="shared" si="48"/>
        <v>0</v>
      </c>
      <c r="AA86" s="203">
        <f t="shared" si="49"/>
        <v>0</v>
      </c>
      <c r="AB86" s="138">
        <f t="shared" si="50"/>
        <v>36653</v>
      </c>
      <c r="AC86" s="3">
        <f>'t1'!N86</f>
        <v>1</v>
      </c>
      <c r="AI86" s="71">
        <v>291</v>
      </c>
      <c r="AJ86" s="71"/>
      <c r="AK86" s="71"/>
      <c r="AL86" s="71">
        <v>604</v>
      </c>
      <c r="AM86" s="68">
        <v>10932</v>
      </c>
      <c r="AN86" s="72">
        <v>5472</v>
      </c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>
        <v>19354</v>
      </c>
      <c r="BB86" s="72"/>
      <c r="BC86" s="72"/>
      <c r="BD86" s="72"/>
      <c r="BE86" s="72"/>
      <c r="BF86" s="72"/>
      <c r="BG86" s="72"/>
      <c r="BH86" s="138">
        <f t="shared" si="51"/>
        <v>36653</v>
      </c>
      <c r="BI86" s="3">
        <f>'t1'!AS86</f>
        <v>0</v>
      </c>
    </row>
    <row r="87" spans="1:61" ht="13.5" customHeight="1">
      <c r="A87" s="59" t="str">
        <f>'t1'!A87</f>
        <v>avvocato dirig. con altri incar.prof.li</v>
      </c>
      <c r="B87" s="78" t="str">
        <f>'t1'!B87</f>
        <v>PD0A09</v>
      </c>
      <c r="C87" s="202">
        <f t="shared" si="52"/>
        <v>145</v>
      </c>
      <c r="D87" s="202">
        <f t="shared" si="27"/>
        <v>0</v>
      </c>
      <c r="E87" s="202">
        <f t="shared" si="28"/>
        <v>0</v>
      </c>
      <c r="F87" s="202">
        <f t="shared" si="29"/>
        <v>302</v>
      </c>
      <c r="G87" s="200">
        <f t="shared" si="30"/>
        <v>0</v>
      </c>
      <c r="H87" s="203">
        <f t="shared" si="31"/>
        <v>3168</v>
      </c>
      <c r="I87" s="203">
        <f t="shared" si="32"/>
        <v>0</v>
      </c>
      <c r="J87" s="203">
        <f t="shared" si="33"/>
        <v>0</v>
      </c>
      <c r="K87" s="203">
        <f t="shared" si="34"/>
        <v>0</v>
      </c>
      <c r="L87" s="203">
        <f t="shared" si="34"/>
        <v>0</v>
      </c>
      <c r="M87" s="203">
        <f t="shared" si="35"/>
        <v>0</v>
      </c>
      <c r="N87" s="203">
        <f t="shared" si="36"/>
        <v>0</v>
      </c>
      <c r="O87" s="203">
        <f t="shared" si="37"/>
        <v>0</v>
      </c>
      <c r="P87" s="203">
        <f t="shared" si="38"/>
        <v>0</v>
      </c>
      <c r="Q87" s="203">
        <f t="shared" si="39"/>
        <v>0</v>
      </c>
      <c r="R87" s="203">
        <f t="shared" si="40"/>
        <v>0</v>
      </c>
      <c r="S87" s="203">
        <f t="shared" si="41"/>
        <v>0</v>
      </c>
      <c r="T87" s="203">
        <f t="shared" si="42"/>
        <v>0</v>
      </c>
      <c r="U87" s="203">
        <f t="shared" si="43"/>
        <v>6698</v>
      </c>
      <c r="V87" s="203">
        <f t="shared" si="44"/>
        <v>0</v>
      </c>
      <c r="W87" s="203">
        <f t="shared" si="45"/>
        <v>0</v>
      </c>
      <c r="X87" s="203">
        <f t="shared" si="46"/>
        <v>0</v>
      </c>
      <c r="Y87" s="203">
        <f t="shared" si="47"/>
        <v>0</v>
      </c>
      <c r="Z87" s="203">
        <f t="shared" si="48"/>
        <v>0</v>
      </c>
      <c r="AA87" s="203">
        <f t="shared" si="49"/>
        <v>0</v>
      </c>
      <c r="AB87" s="138">
        <f t="shared" si="50"/>
        <v>10313</v>
      </c>
      <c r="AC87" s="3">
        <f>'t1'!N87</f>
        <v>0</v>
      </c>
      <c r="AI87" s="71">
        <v>145</v>
      </c>
      <c r="AJ87" s="71"/>
      <c r="AK87" s="71"/>
      <c r="AL87" s="71">
        <v>302</v>
      </c>
      <c r="AM87" s="68"/>
      <c r="AN87" s="72">
        <v>3168</v>
      </c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>
        <v>6698</v>
      </c>
      <c r="BB87" s="72"/>
      <c r="BC87" s="72"/>
      <c r="BD87" s="72"/>
      <c r="BE87" s="72"/>
      <c r="BF87" s="72"/>
      <c r="BG87" s="72"/>
      <c r="BH87" s="138">
        <f t="shared" si="51"/>
        <v>10313</v>
      </c>
      <c r="BI87" s="3">
        <f>'t1'!AS87</f>
        <v>0</v>
      </c>
    </row>
    <row r="88" spans="1:61" ht="13.5" customHeight="1">
      <c r="A88" s="59" t="str">
        <f>'t1'!A88</f>
        <v>avvocato dir. a t. determinato(art. 15-septies dlgs. 502/92)</v>
      </c>
      <c r="B88" s="78" t="str">
        <f>'t1'!B88</f>
        <v>PD0605</v>
      </c>
      <c r="C88" s="202">
        <f t="shared" si="52"/>
        <v>0</v>
      </c>
      <c r="D88" s="202">
        <f t="shared" si="27"/>
        <v>0</v>
      </c>
      <c r="E88" s="202">
        <f t="shared" si="28"/>
        <v>0</v>
      </c>
      <c r="F88" s="202">
        <f t="shared" si="29"/>
        <v>0</v>
      </c>
      <c r="G88" s="200">
        <f t="shared" si="30"/>
        <v>0</v>
      </c>
      <c r="H88" s="203">
        <f t="shared" si="31"/>
        <v>0</v>
      </c>
      <c r="I88" s="203">
        <f t="shared" si="32"/>
        <v>0</v>
      </c>
      <c r="J88" s="203">
        <f t="shared" si="33"/>
        <v>0</v>
      </c>
      <c r="K88" s="203">
        <f t="shared" si="34"/>
        <v>0</v>
      </c>
      <c r="L88" s="203">
        <f t="shared" si="34"/>
        <v>0</v>
      </c>
      <c r="M88" s="203">
        <f t="shared" si="35"/>
        <v>0</v>
      </c>
      <c r="N88" s="203">
        <f t="shared" si="36"/>
        <v>0</v>
      </c>
      <c r="O88" s="203">
        <f t="shared" si="37"/>
        <v>0</v>
      </c>
      <c r="P88" s="203">
        <f t="shared" si="38"/>
        <v>0</v>
      </c>
      <c r="Q88" s="203">
        <f t="shared" si="39"/>
        <v>0</v>
      </c>
      <c r="R88" s="203">
        <f t="shared" si="40"/>
        <v>0</v>
      </c>
      <c r="S88" s="203">
        <f t="shared" si="41"/>
        <v>0</v>
      </c>
      <c r="T88" s="203">
        <f t="shared" si="42"/>
        <v>0</v>
      </c>
      <c r="U88" s="203">
        <f t="shared" si="43"/>
        <v>0</v>
      </c>
      <c r="V88" s="203">
        <f t="shared" si="44"/>
        <v>0</v>
      </c>
      <c r="W88" s="203">
        <f t="shared" si="45"/>
        <v>0</v>
      </c>
      <c r="X88" s="203">
        <f t="shared" si="46"/>
        <v>0</v>
      </c>
      <c r="Y88" s="203">
        <f t="shared" si="47"/>
        <v>0</v>
      </c>
      <c r="Z88" s="203">
        <f t="shared" si="48"/>
        <v>0</v>
      </c>
      <c r="AA88" s="203">
        <f t="shared" si="49"/>
        <v>0</v>
      </c>
      <c r="AB88" s="138">
        <f t="shared" si="50"/>
        <v>0</v>
      </c>
      <c r="AC88" s="3">
        <f>'t1'!N88</f>
        <v>0</v>
      </c>
      <c r="AI88" s="71"/>
      <c r="AJ88" s="71"/>
      <c r="AK88" s="71"/>
      <c r="AL88" s="71"/>
      <c r="AM88" s="68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138">
        <f t="shared" si="51"/>
        <v>0</v>
      </c>
      <c r="BI88" s="3">
        <f>'t1'!AS88</f>
        <v>0</v>
      </c>
    </row>
    <row r="89" spans="1:61" ht="13.5" customHeight="1">
      <c r="A89" s="59" t="str">
        <f>'t1'!A89</f>
        <v>ingegnere dirig. con incarico di struttura complessa</v>
      </c>
      <c r="B89" s="78" t="str">
        <f>'t1'!B89</f>
        <v>PD0046</v>
      </c>
      <c r="C89" s="202">
        <f t="shared" si="52"/>
        <v>1453</v>
      </c>
      <c r="D89" s="202">
        <f t="shared" si="27"/>
        <v>34189</v>
      </c>
      <c r="E89" s="202">
        <f t="shared" si="28"/>
        <v>0</v>
      </c>
      <c r="F89" s="202">
        <f t="shared" si="29"/>
        <v>29511</v>
      </c>
      <c r="G89" s="200">
        <f t="shared" si="30"/>
        <v>75282</v>
      </c>
      <c r="H89" s="203">
        <f t="shared" si="31"/>
        <v>43496</v>
      </c>
      <c r="I89" s="203">
        <f t="shared" si="32"/>
        <v>0</v>
      </c>
      <c r="J89" s="203">
        <f t="shared" si="33"/>
        <v>0</v>
      </c>
      <c r="K89" s="203">
        <f t="shared" si="34"/>
        <v>13348</v>
      </c>
      <c r="L89" s="203">
        <f t="shared" si="34"/>
        <v>0</v>
      </c>
      <c r="M89" s="203">
        <f t="shared" si="35"/>
        <v>0</v>
      </c>
      <c r="N89" s="203">
        <f t="shared" si="36"/>
        <v>0</v>
      </c>
      <c r="O89" s="203">
        <f t="shared" si="37"/>
        <v>0</v>
      </c>
      <c r="P89" s="203">
        <f t="shared" si="38"/>
        <v>0</v>
      </c>
      <c r="Q89" s="203">
        <f t="shared" si="39"/>
        <v>723</v>
      </c>
      <c r="R89" s="203">
        <f t="shared" si="40"/>
        <v>0</v>
      </c>
      <c r="S89" s="203">
        <f t="shared" si="41"/>
        <v>0</v>
      </c>
      <c r="T89" s="203">
        <f t="shared" si="42"/>
        <v>0</v>
      </c>
      <c r="U89" s="203">
        <f t="shared" si="43"/>
        <v>0</v>
      </c>
      <c r="V89" s="203">
        <f t="shared" si="44"/>
        <v>0</v>
      </c>
      <c r="W89" s="203">
        <f t="shared" si="45"/>
        <v>0</v>
      </c>
      <c r="X89" s="203">
        <f t="shared" si="46"/>
        <v>0</v>
      </c>
      <c r="Y89" s="203">
        <f t="shared" si="47"/>
        <v>0</v>
      </c>
      <c r="Z89" s="203">
        <f t="shared" si="48"/>
        <v>0</v>
      </c>
      <c r="AA89" s="203">
        <f t="shared" si="49"/>
        <v>0</v>
      </c>
      <c r="AB89" s="138">
        <f t="shared" si="50"/>
        <v>198002</v>
      </c>
      <c r="AC89" s="3">
        <f>'t1'!N89</f>
        <v>1</v>
      </c>
      <c r="AI89" s="71">
        <v>1453</v>
      </c>
      <c r="AJ89" s="71">
        <v>34189</v>
      </c>
      <c r="AK89" s="71"/>
      <c r="AL89" s="71">
        <v>29511</v>
      </c>
      <c r="AM89" s="68">
        <v>75282</v>
      </c>
      <c r="AN89" s="72">
        <v>43496</v>
      </c>
      <c r="AO89" s="72"/>
      <c r="AP89" s="72"/>
      <c r="AQ89" s="72">
        <v>13348</v>
      </c>
      <c r="AR89" s="72"/>
      <c r="AS89" s="72"/>
      <c r="AT89" s="72"/>
      <c r="AU89" s="72"/>
      <c r="AV89" s="72"/>
      <c r="AW89" s="72">
        <v>723</v>
      </c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138">
        <f t="shared" si="51"/>
        <v>198002</v>
      </c>
      <c r="BI89" s="3">
        <f>'t1'!AS89</f>
        <v>0</v>
      </c>
    </row>
    <row r="90" spans="1:61" ht="13.5" customHeight="1">
      <c r="A90" s="59" t="str">
        <f>'t1'!A90</f>
        <v>ingegnere dirig. con incarico di struttura semplice</v>
      </c>
      <c r="B90" s="78" t="str">
        <f>'t1'!B90</f>
        <v>PD0S45</v>
      </c>
      <c r="C90" s="202">
        <f t="shared" si="52"/>
        <v>2009</v>
      </c>
      <c r="D90" s="202">
        <f t="shared" si="27"/>
        <v>0</v>
      </c>
      <c r="E90" s="202">
        <f t="shared" si="28"/>
        <v>0</v>
      </c>
      <c r="F90" s="202">
        <f t="shared" si="29"/>
        <v>29993</v>
      </c>
      <c r="G90" s="200">
        <f t="shared" si="30"/>
        <v>63166</v>
      </c>
      <c r="H90" s="203">
        <f t="shared" si="31"/>
        <v>44906</v>
      </c>
      <c r="I90" s="203">
        <f t="shared" si="32"/>
        <v>0</v>
      </c>
      <c r="J90" s="203">
        <f t="shared" si="33"/>
        <v>0</v>
      </c>
      <c r="K90" s="203">
        <f t="shared" si="34"/>
        <v>0</v>
      </c>
      <c r="L90" s="203">
        <f t="shared" si="34"/>
        <v>0</v>
      </c>
      <c r="M90" s="203">
        <f t="shared" si="35"/>
        <v>0</v>
      </c>
      <c r="N90" s="203">
        <f t="shared" si="36"/>
        <v>0</v>
      </c>
      <c r="O90" s="203">
        <f t="shared" si="37"/>
        <v>0</v>
      </c>
      <c r="P90" s="203">
        <f t="shared" si="38"/>
        <v>0</v>
      </c>
      <c r="Q90" s="203">
        <f t="shared" si="39"/>
        <v>1386</v>
      </c>
      <c r="R90" s="203">
        <f t="shared" si="40"/>
        <v>0</v>
      </c>
      <c r="S90" s="203">
        <f t="shared" si="41"/>
        <v>0</v>
      </c>
      <c r="T90" s="203">
        <f t="shared" si="42"/>
        <v>0</v>
      </c>
      <c r="U90" s="203">
        <f t="shared" si="43"/>
        <v>0</v>
      </c>
      <c r="V90" s="203">
        <f t="shared" si="44"/>
        <v>0</v>
      </c>
      <c r="W90" s="203">
        <f t="shared" si="45"/>
        <v>0</v>
      </c>
      <c r="X90" s="203">
        <f t="shared" si="46"/>
        <v>0</v>
      </c>
      <c r="Y90" s="203">
        <f t="shared" si="47"/>
        <v>0</v>
      </c>
      <c r="Z90" s="203">
        <f t="shared" si="48"/>
        <v>0</v>
      </c>
      <c r="AA90" s="203">
        <f t="shared" si="49"/>
        <v>0</v>
      </c>
      <c r="AB90" s="138">
        <f t="shared" si="50"/>
        <v>141460</v>
      </c>
      <c r="AC90" s="3">
        <f>'t1'!N90</f>
        <v>1</v>
      </c>
      <c r="AI90" s="71">
        <v>2009</v>
      </c>
      <c r="AJ90" s="71"/>
      <c r="AK90" s="71"/>
      <c r="AL90" s="71">
        <v>29993</v>
      </c>
      <c r="AM90" s="68">
        <v>63166</v>
      </c>
      <c r="AN90" s="72">
        <v>44906</v>
      </c>
      <c r="AO90" s="72"/>
      <c r="AP90" s="72"/>
      <c r="AQ90" s="72"/>
      <c r="AR90" s="72"/>
      <c r="AS90" s="72"/>
      <c r="AT90" s="72"/>
      <c r="AU90" s="72"/>
      <c r="AV90" s="72"/>
      <c r="AW90" s="72">
        <v>1386</v>
      </c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138">
        <f t="shared" si="51"/>
        <v>141460</v>
      </c>
      <c r="BI90" s="3">
        <f>'t1'!AS90</f>
        <v>0</v>
      </c>
    </row>
    <row r="91" spans="1:61" ht="13.5" customHeight="1">
      <c r="A91" s="59" t="str">
        <f>'t1'!A91</f>
        <v>ingegnere dirig. con altri incar.prof.li</v>
      </c>
      <c r="B91" s="78" t="str">
        <f>'t1'!B91</f>
        <v>PD0A45</v>
      </c>
      <c r="C91" s="202">
        <f t="shared" si="52"/>
        <v>4949</v>
      </c>
      <c r="D91" s="202">
        <f t="shared" si="27"/>
        <v>9432</v>
      </c>
      <c r="E91" s="202">
        <f t="shared" si="28"/>
        <v>0</v>
      </c>
      <c r="F91" s="202">
        <f t="shared" si="29"/>
        <v>62962</v>
      </c>
      <c r="G91" s="200">
        <f t="shared" si="30"/>
        <v>98098</v>
      </c>
      <c r="H91" s="203">
        <f t="shared" si="31"/>
        <v>123672</v>
      </c>
      <c r="I91" s="203">
        <f t="shared" si="32"/>
        <v>0</v>
      </c>
      <c r="J91" s="203">
        <f t="shared" si="33"/>
        <v>0</v>
      </c>
      <c r="K91" s="203">
        <f t="shared" si="34"/>
        <v>0</v>
      </c>
      <c r="L91" s="203">
        <f t="shared" si="34"/>
        <v>0</v>
      </c>
      <c r="M91" s="203">
        <f t="shared" si="35"/>
        <v>0</v>
      </c>
      <c r="N91" s="203">
        <f t="shared" si="36"/>
        <v>0</v>
      </c>
      <c r="O91" s="203">
        <f t="shared" si="37"/>
        <v>0</v>
      </c>
      <c r="P91" s="203">
        <f t="shared" si="38"/>
        <v>2897</v>
      </c>
      <c r="Q91" s="203">
        <f t="shared" si="39"/>
        <v>7274</v>
      </c>
      <c r="R91" s="203">
        <f t="shared" si="40"/>
        <v>0</v>
      </c>
      <c r="S91" s="203">
        <f t="shared" si="41"/>
        <v>0</v>
      </c>
      <c r="T91" s="203">
        <f t="shared" si="42"/>
        <v>0</v>
      </c>
      <c r="U91" s="203">
        <f t="shared" si="43"/>
        <v>0</v>
      </c>
      <c r="V91" s="203">
        <f t="shared" si="44"/>
        <v>0</v>
      </c>
      <c r="W91" s="203">
        <f t="shared" si="45"/>
        <v>0</v>
      </c>
      <c r="X91" s="203">
        <f t="shared" si="46"/>
        <v>0</v>
      </c>
      <c r="Y91" s="203">
        <f t="shared" si="47"/>
        <v>0</v>
      </c>
      <c r="Z91" s="203">
        <f t="shared" si="48"/>
        <v>0</v>
      </c>
      <c r="AA91" s="203">
        <f t="shared" si="49"/>
        <v>0</v>
      </c>
      <c r="AB91" s="138">
        <f t="shared" si="50"/>
        <v>309284</v>
      </c>
      <c r="AC91" s="3">
        <f>'t1'!N91</f>
        <v>1</v>
      </c>
      <c r="AI91" s="71">
        <v>4949</v>
      </c>
      <c r="AJ91" s="71">
        <v>9432</v>
      </c>
      <c r="AK91" s="71"/>
      <c r="AL91" s="71">
        <v>62962</v>
      </c>
      <c r="AM91" s="68">
        <v>98098</v>
      </c>
      <c r="AN91" s="72">
        <v>123672</v>
      </c>
      <c r="AO91" s="72"/>
      <c r="AP91" s="72"/>
      <c r="AQ91" s="72"/>
      <c r="AR91" s="72"/>
      <c r="AS91" s="72"/>
      <c r="AT91" s="72"/>
      <c r="AU91" s="72"/>
      <c r="AV91" s="72">
        <v>2897</v>
      </c>
      <c r="AW91" s="72">
        <v>7274</v>
      </c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138">
        <f t="shared" si="51"/>
        <v>309284</v>
      </c>
      <c r="BI91" s="3">
        <f>'t1'!AS91</f>
        <v>0</v>
      </c>
    </row>
    <row r="92" spans="1:61" ht="13.5" customHeight="1">
      <c r="A92" s="59" t="str">
        <f>'t1'!A92</f>
        <v>ingegnere dir. a t. determinato(art.15-septies dlgs. 502/92)</v>
      </c>
      <c r="B92" s="78" t="str">
        <f>'t1'!B92</f>
        <v>PD0606</v>
      </c>
      <c r="C92" s="202">
        <f t="shared" si="52"/>
        <v>0</v>
      </c>
      <c r="D92" s="202">
        <f t="shared" si="27"/>
        <v>0</v>
      </c>
      <c r="E92" s="202">
        <f t="shared" si="28"/>
        <v>0</v>
      </c>
      <c r="F92" s="202">
        <f t="shared" si="29"/>
        <v>0</v>
      </c>
      <c r="G92" s="200">
        <f t="shared" si="30"/>
        <v>0</v>
      </c>
      <c r="H92" s="203">
        <f t="shared" si="31"/>
        <v>0</v>
      </c>
      <c r="I92" s="203">
        <f t="shared" si="32"/>
        <v>0</v>
      </c>
      <c r="J92" s="203">
        <f t="shared" si="33"/>
        <v>0</v>
      </c>
      <c r="K92" s="203">
        <f t="shared" si="34"/>
        <v>0</v>
      </c>
      <c r="L92" s="203">
        <f t="shared" si="34"/>
        <v>0</v>
      </c>
      <c r="M92" s="203">
        <f t="shared" si="35"/>
        <v>0</v>
      </c>
      <c r="N92" s="203">
        <f t="shared" si="36"/>
        <v>0</v>
      </c>
      <c r="O92" s="203">
        <f t="shared" si="37"/>
        <v>0</v>
      </c>
      <c r="P92" s="203">
        <f t="shared" si="38"/>
        <v>0</v>
      </c>
      <c r="Q92" s="203">
        <f t="shared" si="39"/>
        <v>0</v>
      </c>
      <c r="R92" s="203">
        <f t="shared" si="40"/>
        <v>0</v>
      </c>
      <c r="S92" s="203">
        <f t="shared" si="41"/>
        <v>0</v>
      </c>
      <c r="T92" s="203">
        <f t="shared" si="42"/>
        <v>0</v>
      </c>
      <c r="U92" s="203">
        <f t="shared" si="43"/>
        <v>0</v>
      </c>
      <c r="V92" s="203">
        <f t="shared" si="44"/>
        <v>0</v>
      </c>
      <c r="W92" s="203">
        <f t="shared" si="45"/>
        <v>0</v>
      </c>
      <c r="X92" s="203">
        <f t="shared" si="46"/>
        <v>0</v>
      </c>
      <c r="Y92" s="203">
        <f t="shared" si="47"/>
        <v>0</v>
      </c>
      <c r="Z92" s="203">
        <f t="shared" si="48"/>
        <v>0</v>
      </c>
      <c r="AA92" s="203">
        <f t="shared" si="49"/>
        <v>0</v>
      </c>
      <c r="AB92" s="138">
        <f t="shared" si="50"/>
        <v>0</v>
      </c>
      <c r="AC92" s="3">
        <f>'t1'!N92</f>
        <v>0</v>
      </c>
      <c r="AI92" s="71"/>
      <c r="AJ92" s="71"/>
      <c r="AK92" s="71"/>
      <c r="AL92" s="71"/>
      <c r="AM92" s="68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138">
        <f t="shared" si="51"/>
        <v>0</v>
      </c>
      <c r="BI92" s="3">
        <f>'t1'!AS92</f>
        <v>0</v>
      </c>
    </row>
    <row r="93" spans="1:61" ht="13.5" customHeight="1">
      <c r="A93" s="59" t="str">
        <f>'t1'!A93</f>
        <v>architetti dirig. con incarico di struttura complessa</v>
      </c>
      <c r="B93" s="78" t="str">
        <f>'t1'!B93</f>
        <v>PD0004</v>
      </c>
      <c r="C93" s="202">
        <f t="shared" si="52"/>
        <v>0</v>
      </c>
      <c r="D93" s="202">
        <f t="shared" si="27"/>
        <v>0</v>
      </c>
      <c r="E93" s="202">
        <f t="shared" si="28"/>
        <v>0</v>
      </c>
      <c r="F93" s="202">
        <f t="shared" si="29"/>
        <v>0</v>
      </c>
      <c r="G93" s="200">
        <f t="shared" si="30"/>
        <v>0</v>
      </c>
      <c r="H93" s="203">
        <f t="shared" si="31"/>
        <v>0</v>
      </c>
      <c r="I93" s="203">
        <f t="shared" si="32"/>
        <v>0</v>
      </c>
      <c r="J93" s="203">
        <f t="shared" si="33"/>
        <v>0</v>
      </c>
      <c r="K93" s="203">
        <f t="shared" si="34"/>
        <v>0</v>
      </c>
      <c r="L93" s="203">
        <f t="shared" si="34"/>
        <v>0</v>
      </c>
      <c r="M93" s="203">
        <f t="shared" si="35"/>
        <v>0</v>
      </c>
      <c r="N93" s="203">
        <f t="shared" si="36"/>
        <v>0</v>
      </c>
      <c r="O93" s="203">
        <f t="shared" si="37"/>
        <v>0</v>
      </c>
      <c r="P93" s="203">
        <f t="shared" si="38"/>
        <v>0</v>
      </c>
      <c r="Q93" s="203">
        <f t="shared" si="39"/>
        <v>0</v>
      </c>
      <c r="R93" s="203">
        <f t="shared" si="40"/>
        <v>0</v>
      </c>
      <c r="S93" s="203">
        <f t="shared" si="41"/>
        <v>0</v>
      </c>
      <c r="T93" s="203">
        <f t="shared" si="42"/>
        <v>0</v>
      </c>
      <c r="U93" s="203">
        <f t="shared" si="43"/>
        <v>0</v>
      </c>
      <c r="V93" s="203">
        <f t="shared" si="44"/>
        <v>0</v>
      </c>
      <c r="W93" s="203">
        <f t="shared" si="45"/>
        <v>0</v>
      </c>
      <c r="X93" s="203">
        <f t="shared" si="46"/>
        <v>0</v>
      </c>
      <c r="Y93" s="203">
        <f t="shared" si="47"/>
        <v>0</v>
      </c>
      <c r="Z93" s="203">
        <f t="shared" si="48"/>
        <v>0</v>
      </c>
      <c r="AA93" s="203">
        <f t="shared" si="49"/>
        <v>0</v>
      </c>
      <c r="AB93" s="138">
        <f t="shared" si="50"/>
        <v>0</v>
      </c>
      <c r="AC93" s="3">
        <f>'t1'!N93</f>
        <v>0</v>
      </c>
      <c r="AI93" s="71"/>
      <c r="AJ93" s="71"/>
      <c r="AK93" s="71"/>
      <c r="AL93" s="71"/>
      <c r="AM93" s="68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138">
        <f t="shared" si="51"/>
        <v>0</v>
      </c>
      <c r="BI93" s="3">
        <f>'t1'!AS93</f>
        <v>0</v>
      </c>
    </row>
    <row r="94" spans="1:61" ht="13.5" customHeight="1">
      <c r="A94" s="59" t="str">
        <f>'t1'!A94</f>
        <v>architetti dirig. con incarico di struttura semplice</v>
      </c>
      <c r="B94" s="78" t="str">
        <f>'t1'!B94</f>
        <v>PD0S03</v>
      </c>
      <c r="C94" s="202">
        <f t="shared" si="52"/>
        <v>284</v>
      </c>
      <c r="D94" s="202">
        <f t="shared" si="27"/>
        <v>0</v>
      </c>
      <c r="E94" s="202">
        <f t="shared" si="28"/>
        <v>0</v>
      </c>
      <c r="F94" s="202">
        <f t="shared" si="29"/>
        <v>3459</v>
      </c>
      <c r="G94" s="200">
        <f t="shared" si="30"/>
        <v>8370</v>
      </c>
      <c r="H94" s="203">
        <f t="shared" si="31"/>
        <v>5760</v>
      </c>
      <c r="I94" s="203">
        <f t="shared" si="32"/>
        <v>0</v>
      </c>
      <c r="J94" s="203">
        <f t="shared" si="33"/>
        <v>0</v>
      </c>
      <c r="K94" s="203">
        <f t="shared" si="34"/>
        <v>0</v>
      </c>
      <c r="L94" s="203">
        <f t="shared" si="34"/>
        <v>0</v>
      </c>
      <c r="M94" s="203">
        <f t="shared" si="35"/>
        <v>0</v>
      </c>
      <c r="N94" s="203">
        <f t="shared" si="36"/>
        <v>0</v>
      </c>
      <c r="O94" s="203">
        <f t="shared" si="37"/>
        <v>0</v>
      </c>
      <c r="P94" s="203">
        <f t="shared" si="38"/>
        <v>0</v>
      </c>
      <c r="Q94" s="203">
        <f t="shared" si="39"/>
        <v>0</v>
      </c>
      <c r="R94" s="203">
        <f t="shared" si="40"/>
        <v>0</v>
      </c>
      <c r="S94" s="203">
        <f t="shared" si="41"/>
        <v>0</v>
      </c>
      <c r="T94" s="203">
        <f t="shared" si="42"/>
        <v>0</v>
      </c>
      <c r="U94" s="203">
        <f t="shared" si="43"/>
        <v>0</v>
      </c>
      <c r="V94" s="203">
        <f t="shared" si="44"/>
        <v>0</v>
      </c>
      <c r="W94" s="203">
        <f t="shared" si="45"/>
        <v>0</v>
      </c>
      <c r="X94" s="203">
        <f t="shared" si="46"/>
        <v>0</v>
      </c>
      <c r="Y94" s="203">
        <f t="shared" si="47"/>
        <v>0</v>
      </c>
      <c r="Z94" s="203">
        <f t="shared" si="48"/>
        <v>0</v>
      </c>
      <c r="AA94" s="203">
        <f t="shared" si="49"/>
        <v>0</v>
      </c>
      <c r="AB94" s="138">
        <f t="shared" si="50"/>
        <v>17873</v>
      </c>
      <c r="AC94" s="3">
        <f>'t1'!N94</f>
        <v>1</v>
      </c>
      <c r="AI94" s="71">
        <v>284</v>
      </c>
      <c r="AJ94" s="71"/>
      <c r="AK94" s="71"/>
      <c r="AL94" s="71">
        <v>3459</v>
      </c>
      <c r="AM94" s="68">
        <v>8370</v>
      </c>
      <c r="AN94" s="72">
        <v>5760</v>
      </c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138">
        <f t="shared" si="51"/>
        <v>17873</v>
      </c>
      <c r="BI94" s="3">
        <f>'t1'!AS94</f>
        <v>0</v>
      </c>
    </row>
    <row r="95" spans="1:61" ht="13.5" customHeight="1">
      <c r="A95" s="59" t="str">
        <f>'t1'!A95</f>
        <v>architetti dirig. con altri incar.prof.li</v>
      </c>
      <c r="B95" s="78" t="str">
        <f>'t1'!B95</f>
        <v>PD0A03</v>
      </c>
      <c r="C95" s="202">
        <f t="shared" si="52"/>
        <v>0</v>
      </c>
      <c r="D95" s="202">
        <f t="shared" si="27"/>
        <v>0</v>
      </c>
      <c r="E95" s="202">
        <f t="shared" si="28"/>
        <v>0</v>
      </c>
      <c r="F95" s="202">
        <f t="shared" si="29"/>
        <v>0</v>
      </c>
      <c r="G95" s="200">
        <f t="shared" si="30"/>
        <v>0</v>
      </c>
      <c r="H95" s="203">
        <f t="shared" si="31"/>
        <v>0</v>
      </c>
      <c r="I95" s="203">
        <f t="shared" si="32"/>
        <v>0</v>
      </c>
      <c r="J95" s="203">
        <f t="shared" si="33"/>
        <v>0</v>
      </c>
      <c r="K95" s="203">
        <f t="shared" si="34"/>
        <v>0</v>
      </c>
      <c r="L95" s="203">
        <f t="shared" si="34"/>
        <v>0</v>
      </c>
      <c r="M95" s="203">
        <f t="shared" si="35"/>
        <v>0</v>
      </c>
      <c r="N95" s="203">
        <f t="shared" si="36"/>
        <v>0</v>
      </c>
      <c r="O95" s="203">
        <f t="shared" si="37"/>
        <v>0</v>
      </c>
      <c r="P95" s="203">
        <f t="shared" si="38"/>
        <v>0</v>
      </c>
      <c r="Q95" s="203">
        <f t="shared" si="39"/>
        <v>0</v>
      </c>
      <c r="R95" s="203">
        <f t="shared" si="40"/>
        <v>0</v>
      </c>
      <c r="S95" s="203">
        <f t="shared" si="41"/>
        <v>0</v>
      </c>
      <c r="T95" s="203">
        <f t="shared" si="42"/>
        <v>0</v>
      </c>
      <c r="U95" s="203">
        <f t="shared" si="43"/>
        <v>0</v>
      </c>
      <c r="V95" s="203">
        <f t="shared" si="44"/>
        <v>0</v>
      </c>
      <c r="W95" s="203">
        <f t="shared" si="45"/>
        <v>0</v>
      </c>
      <c r="X95" s="203">
        <f t="shared" si="46"/>
        <v>0</v>
      </c>
      <c r="Y95" s="203">
        <f t="shared" si="47"/>
        <v>0</v>
      </c>
      <c r="Z95" s="203">
        <f t="shared" si="48"/>
        <v>0</v>
      </c>
      <c r="AA95" s="203">
        <f t="shared" si="49"/>
        <v>0</v>
      </c>
      <c r="AB95" s="138">
        <f t="shared" si="50"/>
        <v>0</v>
      </c>
      <c r="AC95" s="3">
        <f>'t1'!N95</f>
        <v>0</v>
      </c>
      <c r="AI95" s="71"/>
      <c r="AJ95" s="71"/>
      <c r="AK95" s="71"/>
      <c r="AL95" s="71"/>
      <c r="AM95" s="68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138">
        <f t="shared" si="51"/>
        <v>0</v>
      </c>
      <c r="BI95" s="3">
        <f>'t1'!AS95</f>
        <v>0</v>
      </c>
    </row>
    <row r="96" spans="1:61" ht="13.5" customHeight="1">
      <c r="A96" s="59" t="str">
        <f>'t1'!A96</f>
        <v>architetti dir. a t.determinato(art. 15-septies dlgs.502/92)</v>
      </c>
      <c r="B96" s="78" t="str">
        <f>'t1'!B96</f>
        <v>PD0607</v>
      </c>
      <c r="C96" s="202">
        <f t="shared" si="52"/>
        <v>0</v>
      </c>
      <c r="D96" s="202">
        <f t="shared" si="27"/>
        <v>0</v>
      </c>
      <c r="E96" s="202">
        <f t="shared" si="28"/>
        <v>0</v>
      </c>
      <c r="F96" s="202">
        <f t="shared" si="29"/>
        <v>0</v>
      </c>
      <c r="G96" s="200">
        <f t="shared" si="30"/>
        <v>0</v>
      </c>
      <c r="H96" s="203">
        <f t="shared" si="31"/>
        <v>0</v>
      </c>
      <c r="I96" s="203">
        <f t="shared" si="32"/>
        <v>0</v>
      </c>
      <c r="J96" s="203">
        <f t="shared" si="33"/>
        <v>0</v>
      </c>
      <c r="K96" s="203">
        <f t="shared" si="34"/>
        <v>0</v>
      </c>
      <c r="L96" s="203">
        <f t="shared" si="34"/>
        <v>0</v>
      </c>
      <c r="M96" s="203">
        <f t="shared" si="35"/>
        <v>0</v>
      </c>
      <c r="N96" s="203">
        <f t="shared" si="36"/>
        <v>0</v>
      </c>
      <c r="O96" s="203">
        <f t="shared" si="37"/>
        <v>0</v>
      </c>
      <c r="P96" s="203">
        <f t="shared" si="38"/>
        <v>0</v>
      </c>
      <c r="Q96" s="203">
        <f t="shared" si="39"/>
        <v>0</v>
      </c>
      <c r="R96" s="203">
        <f t="shared" si="40"/>
        <v>0</v>
      </c>
      <c r="S96" s="203">
        <f t="shared" si="41"/>
        <v>0</v>
      </c>
      <c r="T96" s="203">
        <f t="shared" si="42"/>
        <v>0</v>
      </c>
      <c r="U96" s="203">
        <f t="shared" si="43"/>
        <v>0</v>
      </c>
      <c r="V96" s="203">
        <f t="shared" si="44"/>
        <v>0</v>
      </c>
      <c r="W96" s="203">
        <f t="shared" si="45"/>
        <v>0</v>
      </c>
      <c r="X96" s="203">
        <f t="shared" si="46"/>
        <v>0</v>
      </c>
      <c r="Y96" s="203">
        <f t="shared" si="47"/>
        <v>0</v>
      </c>
      <c r="Z96" s="203">
        <f t="shared" si="48"/>
        <v>0</v>
      </c>
      <c r="AA96" s="203">
        <f t="shared" si="49"/>
        <v>0</v>
      </c>
      <c r="AB96" s="138">
        <f t="shared" si="50"/>
        <v>0</v>
      </c>
      <c r="AC96" s="3">
        <f>'t1'!N96</f>
        <v>0</v>
      </c>
      <c r="AI96" s="71"/>
      <c r="AJ96" s="71"/>
      <c r="AK96" s="71"/>
      <c r="AL96" s="71"/>
      <c r="AM96" s="68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138">
        <f t="shared" si="51"/>
        <v>0</v>
      </c>
      <c r="BI96" s="3">
        <f>'t1'!AS96</f>
        <v>0</v>
      </c>
    </row>
    <row r="97" spans="1:61" ht="13.5" customHeight="1">
      <c r="A97" s="59" t="str">
        <f>'t1'!A97</f>
        <v>geologi dirig. con incarico di struttura complessa</v>
      </c>
      <c r="B97" s="78" t="str">
        <f>'t1'!B97</f>
        <v>PD0044</v>
      </c>
      <c r="C97" s="202">
        <f t="shared" si="52"/>
        <v>0</v>
      </c>
      <c r="D97" s="202">
        <f t="shared" si="27"/>
        <v>0</v>
      </c>
      <c r="E97" s="202">
        <f t="shared" si="28"/>
        <v>0</v>
      </c>
      <c r="F97" s="202">
        <f t="shared" si="29"/>
        <v>0</v>
      </c>
      <c r="G97" s="200">
        <f t="shared" si="30"/>
        <v>0</v>
      </c>
      <c r="H97" s="203">
        <f t="shared" si="31"/>
        <v>0</v>
      </c>
      <c r="I97" s="203">
        <f t="shared" si="32"/>
        <v>0</v>
      </c>
      <c r="J97" s="203">
        <f t="shared" si="33"/>
        <v>0</v>
      </c>
      <c r="K97" s="203">
        <f t="shared" si="34"/>
        <v>0</v>
      </c>
      <c r="L97" s="203">
        <f t="shared" si="34"/>
        <v>0</v>
      </c>
      <c r="M97" s="203">
        <f t="shared" si="35"/>
        <v>0</v>
      </c>
      <c r="N97" s="203">
        <f t="shared" si="36"/>
        <v>0</v>
      </c>
      <c r="O97" s="203">
        <f t="shared" si="37"/>
        <v>0</v>
      </c>
      <c r="P97" s="203">
        <f t="shared" si="38"/>
        <v>0</v>
      </c>
      <c r="Q97" s="203">
        <f t="shared" si="39"/>
        <v>0</v>
      </c>
      <c r="R97" s="203">
        <f t="shared" si="40"/>
        <v>0</v>
      </c>
      <c r="S97" s="203">
        <f t="shared" si="41"/>
        <v>0</v>
      </c>
      <c r="T97" s="203">
        <f t="shared" si="42"/>
        <v>0</v>
      </c>
      <c r="U97" s="203">
        <f t="shared" si="43"/>
        <v>0</v>
      </c>
      <c r="V97" s="203">
        <f t="shared" si="44"/>
        <v>0</v>
      </c>
      <c r="W97" s="203">
        <f t="shared" si="45"/>
        <v>0</v>
      </c>
      <c r="X97" s="203">
        <f t="shared" si="46"/>
        <v>0</v>
      </c>
      <c r="Y97" s="203">
        <f t="shared" si="47"/>
        <v>0</v>
      </c>
      <c r="Z97" s="203">
        <f t="shared" si="48"/>
        <v>0</v>
      </c>
      <c r="AA97" s="203">
        <f t="shared" si="49"/>
        <v>0</v>
      </c>
      <c r="AB97" s="138">
        <f t="shared" si="50"/>
        <v>0</v>
      </c>
      <c r="AC97" s="3">
        <f>'t1'!N97</f>
        <v>0</v>
      </c>
      <c r="AI97" s="71"/>
      <c r="AJ97" s="71"/>
      <c r="AK97" s="71"/>
      <c r="AL97" s="71"/>
      <c r="AM97" s="68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138">
        <f t="shared" si="51"/>
        <v>0</v>
      </c>
      <c r="BI97" s="3">
        <f>'t1'!AS97</f>
        <v>0</v>
      </c>
    </row>
    <row r="98" spans="1:61" ht="13.5" customHeight="1">
      <c r="A98" s="59" t="str">
        <f>'t1'!A98</f>
        <v>geologi dirig. con incarico di struttura semplice</v>
      </c>
      <c r="B98" s="78" t="str">
        <f>'t1'!B98</f>
        <v>PD0S43</v>
      </c>
      <c r="C98" s="202">
        <f t="shared" si="52"/>
        <v>0</v>
      </c>
      <c r="D98" s="202">
        <f t="shared" si="27"/>
        <v>0</v>
      </c>
      <c r="E98" s="202">
        <f t="shared" si="28"/>
        <v>0</v>
      </c>
      <c r="F98" s="202">
        <f t="shared" si="29"/>
        <v>0</v>
      </c>
      <c r="G98" s="200">
        <f t="shared" si="30"/>
        <v>0</v>
      </c>
      <c r="H98" s="203">
        <f t="shared" si="31"/>
        <v>0</v>
      </c>
      <c r="I98" s="203">
        <f t="shared" si="32"/>
        <v>0</v>
      </c>
      <c r="J98" s="203">
        <f t="shared" si="33"/>
        <v>0</v>
      </c>
      <c r="K98" s="203">
        <f t="shared" si="34"/>
        <v>0</v>
      </c>
      <c r="L98" s="203">
        <f t="shared" si="34"/>
        <v>0</v>
      </c>
      <c r="M98" s="203">
        <f t="shared" si="35"/>
        <v>0</v>
      </c>
      <c r="N98" s="203">
        <f t="shared" si="36"/>
        <v>0</v>
      </c>
      <c r="O98" s="203">
        <f t="shared" si="37"/>
        <v>0</v>
      </c>
      <c r="P98" s="203">
        <f t="shared" si="38"/>
        <v>0</v>
      </c>
      <c r="Q98" s="203">
        <f t="shared" si="39"/>
        <v>0</v>
      </c>
      <c r="R98" s="203">
        <f t="shared" si="40"/>
        <v>0</v>
      </c>
      <c r="S98" s="203">
        <f t="shared" si="41"/>
        <v>0</v>
      </c>
      <c r="T98" s="203">
        <f t="shared" si="42"/>
        <v>0</v>
      </c>
      <c r="U98" s="203">
        <f t="shared" si="43"/>
        <v>0</v>
      </c>
      <c r="V98" s="203">
        <f t="shared" si="44"/>
        <v>0</v>
      </c>
      <c r="W98" s="203">
        <f t="shared" si="45"/>
        <v>0</v>
      </c>
      <c r="X98" s="203">
        <f t="shared" si="46"/>
        <v>0</v>
      </c>
      <c r="Y98" s="203">
        <f t="shared" si="47"/>
        <v>0</v>
      </c>
      <c r="Z98" s="203">
        <f t="shared" si="48"/>
        <v>0</v>
      </c>
      <c r="AA98" s="203">
        <f t="shared" si="49"/>
        <v>0</v>
      </c>
      <c r="AB98" s="138">
        <f t="shared" si="50"/>
        <v>0</v>
      </c>
      <c r="AC98" s="3">
        <f>'t1'!N98</f>
        <v>0</v>
      </c>
      <c r="AI98" s="71"/>
      <c r="AJ98" s="71"/>
      <c r="AK98" s="71"/>
      <c r="AL98" s="71"/>
      <c r="AM98" s="68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138">
        <f t="shared" si="51"/>
        <v>0</v>
      </c>
      <c r="BI98" s="3">
        <f>'t1'!AS98</f>
        <v>0</v>
      </c>
    </row>
    <row r="99" spans="1:61" ht="13.5" customHeight="1">
      <c r="A99" s="59" t="str">
        <f>'t1'!A99</f>
        <v>geologi dirig. con altri incar.prof.li</v>
      </c>
      <c r="B99" s="78" t="str">
        <f>'t1'!B99</f>
        <v>PD0A43</v>
      </c>
      <c r="C99" s="202">
        <f t="shared" si="52"/>
        <v>0</v>
      </c>
      <c r="D99" s="202">
        <f t="shared" si="27"/>
        <v>0</v>
      </c>
      <c r="E99" s="202">
        <f t="shared" si="28"/>
        <v>0</v>
      </c>
      <c r="F99" s="202">
        <f t="shared" si="29"/>
        <v>0</v>
      </c>
      <c r="G99" s="200">
        <f t="shared" si="30"/>
        <v>0</v>
      </c>
      <c r="H99" s="203">
        <f t="shared" si="31"/>
        <v>0</v>
      </c>
      <c r="I99" s="203">
        <f t="shared" si="32"/>
        <v>0</v>
      </c>
      <c r="J99" s="203">
        <f t="shared" si="33"/>
        <v>0</v>
      </c>
      <c r="K99" s="203">
        <f t="shared" si="34"/>
        <v>0</v>
      </c>
      <c r="L99" s="203">
        <f t="shared" si="34"/>
        <v>0</v>
      </c>
      <c r="M99" s="203">
        <f t="shared" si="35"/>
        <v>0</v>
      </c>
      <c r="N99" s="203">
        <f t="shared" si="36"/>
        <v>0</v>
      </c>
      <c r="O99" s="203">
        <f t="shared" si="37"/>
        <v>0</v>
      </c>
      <c r="P99" s="203">
        <f t="shared" si="38"/>
        <v>0</v>
      </c>
      <c r="Q99" s="203">
        <f t="shared" si="39"/>
        <v>0</v>
      </c>
      <c r="R99" s="203">
        <f t="shared" si="40"/>
        <v>0</v>
      </c>
      <c r="S99" s="203">
        <f t="shared" si="41"/>
        <v>0</v>
      </c>
      <c r="T99" s="203">
        <f t="shared" si="42"/>
        <v>0</v>
      </c>
      <c r="U99" s="203">
        <f t="shared" si="43"/>
        <v>0</v>
      </c>
      <c r="V99" s="203">
        <f t="shared" si="44"/>
        <v>0</v>
      </c>
      <c r="W99" s="203">
        <f t="shared" si="45"/>
        <v>0</v>
      </c>
      <c r="X99" s="203">
        <f t="shared" si="46"/>
        <v>0</v>
      </c>
      <c r="Y99" s="203">
        <f t="shared" si="47"/>
        <v>0</v>
      </c>
      <c r="Z99" s="203">
        <f t="shared" si="48"/>
        <v>0</v>
      </c>
      <c r="AA99" s="203">
        <f t="shared" si="49"/>
        <v>0</v>
      </c>
      <c r="AB99" s="138">
        <f t="shared" si="50"/>
        <v>0</v>
      </c>
      <c r="AC99" s="3">
        <f>'t1'!N99</f>
        <v>0</v>
      </c>
      <c r="AI99" s="71"/>
      <c r="AJ99" s="71"/>
      <c r="AK99" s="71"/>
      <c r="AL99" s="71"/>
      <c r="AM99" s="68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138">
        <f t="shared" si="51"/>
        <v>0</v>
      </c>
      <c r="BI99" s="3">
        <f>'t1'!AS99</f>
        <v>0</v>
      </c>
    </row>
    <row r="100" spans="1:61" ht="13.5" customHeight="1">
      <c r="A100" s="59" t="str">
        <f>'t1'!A100</f>
        <v>geologi  dir. a t. determinato(art. 15-septies dlgs. 502/92)</v>
      </c>
      <c r="B100" s="78" t="str">
        <f>'t1'!B100</f>
        <v>PD0608</v>
      </c>
      <c r="C100" s="202">
        <f t="shared" si="52"/>
        <v>0</v>
      </c>
      <c r="D100" s="202">
        <f t="shared" si="27"/>
        <v>0</v>
      </c>
      <c r="E100" s="202">
        <f t="shared" si="28"/>
        <v>0</v>
      </c>
      <c r="F100" s="202">
        <f t="shared" si="29"/>
        <v>0</v>
      </c>
      <c r="G100" s="200">
        <f t="shared" si="30"/>
        <v>0</v>
      </c>
      <c r="H100" s="203">
        <f t="shared" si="31"/>
        <v>0</v>
      </c>
      <c r="I100" s="203">
        <f t="shared" si="32"/>
        <v>0</v>
      </c>
      <c r="J100" s="203">
        <f t="shared" si="33"/>
        <v>0</v>
      </c>
      <c r="K100" s="203">
        <f t="shared" si="34"/>
        <v>0</v>
      </c>
      <c r="L100" s="203">
        <f t="shared" si="34"/>
        <v>0</v>
      </c>
      <c r="M100" s="203">
        <f t="shared" si="35"/>
        <v>0</v>
      </c>
      <c r="N100" s="203">
        <f t="shared" si="36"/>
        <v>0</v>
      </c>
      <c r="O100" s="203">
        <f t="shared" si="37"/>
        <v>0</v>
      </c>
      <c r="P100" s="203">
        <f t="shared" si="38"/>
        <v>0</v>
      </c>
      <c r="Q100" s="203">
        <f t="shared" si="39"/>
        <v>0</v>
      </c>
      <c r="R100" s="203">
        <f t="shared" si="40"/>
        <v>0</v>
      </c>
      <c r="S100" s="203">
        <f t="shared" si="41"/>
        <v>0</v>
      </c>
      <c r="T100" s="203">
        <f t="shared" si="42"/>
        <v>0</v>
      </c>
      <c r="U100" s="203">
        <f t="shared" si="43"/>
        <v>0</v>
      </c>
      <c r="V100" s="203">
        <f t="shared" si="44"/>
        <v>0</v>
      </c>
      <c r="W100" s="203">
        <f t="shared" si="45"/>
        <v>0</v>
      </c>
      <c r="X100" s="203">
        <f t="shared" si="46"/>
        <v>0</v>
      </c>
      <c r="Y100" s="203">
        <f t="shared" si="47"/>
        <v>0</v>
      </c>
      <c r="Z100" s="203">
        <f t="shared" si="48"/>
        <v>0</v>
      </c>
      <c r="AA100" s="203">
        <f t="shared" si="49"/>
        <v>0</v>
      </c>
      <c r="AB100" s="138">
        <f t="shared" si="50"/>
        <v>0</v>
      </c>
      <c r="AC100" s="3">
        <f>'t1'!N100</f>
        <v>0</v>
      </c>
      <c r="AI100" s="71"/>
      <c r="AJ100" s="71"/>
      <c r="AK100" s="71"/>
      <c r="AL100" s="71"/>
      <c r="AM100" s="68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138">
        <f t="shared" si="51"/>
        <v>0</v>
      </c>
      <c r="BI100" s="3">
        <f>'t1'!AS100</f>
        <v>0</v>
      </c>
    </row>
    <row r="101" spans="1:61" ht="13.5" customHeight="1">
      <c r="A101" s="59" t="str">
        <f>'t1'!A101</f>
        <v>assistente religioso - d</v>
      </c>
      <c r="B101" s="78" t="str">
        <f>'t1'!B101</f>
        <v>P16006</v>
      </c>
      <c r="C101" s="202">
        <f t="shared" si="52"/>
        <v>0</v>
      </c>
      <c r="D101" s="202">
        <f t="shared" si="27"/>
        <v>0</v>
      </c>
      <c r="E101" s="202">
        <f t="shared" si="28"/>
        <v>0</v>
      </c>
      <c r="F101" s="202">
        <f t="shared" si="29"/>
        <v>0</v>
      </c>
      <c r="G101" s="200">
        <f t="shared" si="30"/>
        <v>0</v>
      </c>
      <c r="H101" s="203">
        <f t="shared" si="31"/>
        <v>0</v>
      </c>
      <c r="I101" s="203">
        <f t="shared" si="32"/>
        <v>0</v>
      </c>
      <c r="J101" s="203">
        <f t="shared" si="33"/>
        <v>0</v>
      </c>
      <c r="K101" s="203">
        <f t="shared" si="34"/>
        <v>0</v>
      </c>
      <c r="L101" s="203">
        <f t="shared" si="34"/>
        <v>0</v>
      </c>
      <c r="M101" s="203">
        <f t="shared" si="35"/>
        <v>0</v>
      </c>
      <c r="N101" s="203">
        <f t="shared" si="36"/>
        <v>0</v>
      </c>
      <c r="O101" s="203">
        <f t="shared" si="37"/>
        <v>0</v>
      </c>
      <c r="P101" s="203">
        <f t="shared" si="38"/>
        <v>0</v>
      </c>
      <c r="Q101" s="203">
        <f t="shared" si="39"/>
        <v>0</v>
      </c>
      <c r="R101" s="203">
        <f t="shared" si="40"/>
        <v>0</v>
      </c>
      <c r="S101" s="203">
        <f t="shared" si="41"/>
        <v>0</v>
      </c>
      <c r="T101" s="203">
        <f t="shared" si="42"/>
        <v>0</v>
      </c>
      <c r="U101" s="203">
        <f t="shared" si="43"/>
        <v>0</v>
      </c>
      <c r="V101" s="203">
        <f t="shared" si="44"/>
        <v>0</v>
      </c>
      <c r="W101" s="203">
        <f t="shared" si="45"/>
        <v>0</v>
      </c>
      <c r="X101" s="203">
        <f t="shared" si="46"/>
        <v>0</v>
      </c>
      <c r="Y101" s="203">
        <f t="shared" si="47"/>
        <v>0</v>
      </c>
      <c r="Z101" s="203">
        <f t="shared" si="48"/>
        <v>0</v>
      </c>
      <c r="AA101" s="203">
        <f t="shared" si="49"/>
        <v>0</v>
      </c>
      <c r="AB101" s="138">
        <f t="shared" si="50"/>
        <v>0</v>
      </c>
      <c r="AC101" s="3">
        <f>'t1'!N101</f>
        <v>0</v>
      </c>
      <c r="AI101" s="71"/>
      <c r="AJ101" s="71"/>
      <c r="AK101" s="71"/>
      <c r="AL101" s="71"/>
      <c r="AM101" s="68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138">
        <f t="shared" si="51"/>
        <v>0</v>
      </c>
      <c r="BI101" s="3">
        <f>'t1'!AS101</f>
        <v>0</v>
      </c>
    </row>
    <row r="102" spans="1:61" ht="13.5" customHeight="1">
      <c r="A102" s="59" t="str">
        <f>'t1'!A102</f>
        <v>profilo atipico ruolo professionale</v>
      </c>
      <c r="B102" s="78" t="str">
        <f>'t1'!B102</f>
        <v>P00062</v>
      </c>
      <c r="C102" s="202">
        <f t="shared" si="52"/>
        <v>0</v>
      </c>
      <c r="D102" s="202">
        <f t="shared" si="27"/>
        <v>0</v>
      </c>
      <c r="E102" s="202">
        <f t="shared" si="28"/>
        <v>0</v>
      </c>
      <c r="F102" s="202">
        <f t="shared" si="29"/>
        <v>0</v>
      </c>
      <c r="G102" s="200">
        <f t="shared" si="30"/>
        <v>0</v>
      </c>
      <c r="H102" s="203">
        <f t="shared" si="31"/>
        <v>0</v>
      </c>
      <c r="I102" s="203">
        <f t="shared" si="32"/>
        <v>0</v>
      </c>
      <c r="J102" s="203">
        <f t="shared" si="33"/>
        <v>0</v>
      </c>
      <c r="K102" s="203">
        <f t="shared" si="34"/>
        <v>0</v>
      </c>
      <c r="L102" s="203">
        <f t="shared" si="34"/>
        <v>0</v>
      </c>
      <c r="M102" s="203">
        <f t="shared" si="35"/>
        <v>0</v>
      </c>
      <c r="N102" s="203">
        <f t="shared" si="36"/>
        <v>0</v>
      </c>
      <c r="O102" s="203">
        <f t="shared" si="37"/>
        <v>0</v>
      </c>
      <c r="P102" s="203">
        <f t="shared" si="38"/>
        <v>0</v>
      </c>
      <c r="Q102" s="203">
        <f t="shared" si="39"/>
        <v>0</v>
      </c>
      <c r="R102" s="203">
        <f t="shared" si="40"/>
        <v>0</v>
      </c>
      <c r="S102" s="203">
        <f t="shared" si="41"/>
        <v>0</v>
      </c>
      <c r="T102" s="203">
        <f t="shared" si="42"/>
        <v>0</v>
      </c>
      <c r="U102" s="203">
        <f t="shared" si="43"/>
        <v>0</v>
      </c>
      <c r="V102" s="203">
        <f t="shared" si="44"/>
        <v>0</v>
      </c>
      <c r="W102" s="203">
        <f t="shared" si="45"/>
        <v>0</v>
      </c>
      <c r="X102" s="203">
        <f t="shared" si="46"/>
        <v>0</v>
      </c>
      <c r="Y102" s="203">
        <f t="shared" si="47"/>
        <v>0</v>
      </c>
      <c r="Z102" s="203">
        <f t="shared" si="48"/>
        <v>0</v>
      </c>
      <c r="AA102" s="203">
        <f t="shared" si="49"/>
        <v>0</v>
      </c>
      <c r="AB102" s="138">
        <f aca="true" t="shared" si="53" ref="AB102:AB133">SUM(C102:AA102)</f>
        <v>0</v>
      </c>
      <c r="AC102" s="3">
        <f>'t1'!N102</f>
        <v>0</v>
      </c>
      <c r="AI102" s="71"/>
      <c r="AJ102" s="71"/>
      <c r="AK102" s="71"/>
      <c r="AL102" s="71"/>
      <c r="AM102" s="68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138">
        <f t="shared" si="51"/>
        <v>0</v>
      </c>
      <c r="BI102" s="3">
        <f>'t1'!AS102</f>
        <v>0</v>
      </c>
    </row>
    <row r="103" spans="1:61" ht="13.5" customHeight="1">
      <c r="A103" s="59" t="str">
        <f>'t1'!A103</f>
        <v>analisti dirig. con incarico di struttura complessa</v>
      </c>
      <c r="B103" s="78" t="str">
        <f>'t1'!B103</f>
        <v>TD0002</v>
      </c>
      <c r="C103" s="202">
        <f t="shared" si="52"/>
        <v>0</v>
      </c>
      <c r="D103" s="202">
        <f t="shared" si="27"/>
        <v>0</v>
      </c>
      <c r="E103" s="202">
        <f t="shared" si="28"/>
        <v>0</v>
      </c>
      <c r="F103" s="202">
        <f t="shared" si="29"/>
        <v>0</v>
      </c>
      <c r="G103" s="200">
        <f t="shared" si="30"/>
        <v>0</v>
      </c>
      <c r="H103" s="203">
        <f t="shared" si="31"/>
        <v>0</v>
      </c>
      <c r="I103" s="203">
        <f t="shared" si="32"/>
        <v>0</v>
      </c>
      <c r="J103" s="203">
        <f t="shared" si="33"/>
        <v>0</v>
      </c>
      <c r="K103" s="203">
        <f t="shared" si="34"/>
        <v>0</v>
      </c>
      <c r="L103" s="203">
        <f t="shared" si="34"/>
        <v>0</v>
      </c>
      <c r="M103" s="203">
        <f t="shared" si="35"/>
        <v>0</v>
      </c>
      <c r="N103" s="203">
        <f t="shared" si="36"/>
        <v>0</v>
      </c>
      <c r="O103" s="203">
        <f t="shared" si="37"/>
        <v>0</v>
      </c>
      <c r="P103" s="203">
        <f t="shared" si="38"/>
        <v>0</v>
      </c>
      <c r="Q103" s="203">
        <f t="shared" si="39"/>
        <v>0</v>
      </c>
      <c r="R103" s="203">
        <f t="shared" si="40"/>
        <v>0</v>
      </c>
      <c r="S103" s="203">
        <f t="shared" si="41"/>
        <v>0</v>
      </c>
      <c r="T103" s="203">
        <f t="shared" si="42"/>
        <v>0</v>
      </c>
      <c r="U103" s="203">
        <f t="shared" si="43"/>
        <v>0</v>
      </c>
      <c r="V103" s="203">
        <f t="shared" si="44"/>
        <v>0</v>
      </c>
      <c r="W103" s="203">
        <f t="shared" si="45"/>
        <v>0</v>
      </c>
      <c r="X103" s="203">
        <f t="shared" si="46"/>
        <v>0</v>
      </c>
      <c r="Y103" s="203">
        <f t="shared" si="47"/>
        <v>0</v>
      </c>
      <c r="Z103" s="203">
        <f t="shared" si="48"/>
        <v>0</v>
      </c>
      <c r="AA103" s="203">
        <f t="shared" si="49"/>
        <v>0</v>
      </c>
      <c r="AB103" s="138">
        <f t="shared" si="53"/>
        <v>0</v>
      </c>
      <c r="AC103" s="3">
        <f>'t1'!N103</f>
        <v>0</v>
      </c>
      <c r="AI103" s="71"/>
      <c r="AJ103" s="71"/>
      <c r="AK103" s="71"/>
      <c r="AL103" s="71"/>
      <c r="AM103" s="68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138">
        <f t="shared" si="51"/>
        <v>0</v>
      </c>
      <c r="BI103" s="3">
        <f>'t1'!AS103</f>
        <v>0</v>
      </c>
    </row>
    <row r="104" spans="1:61" ht="13.5" customHeight="1">
      <c r="A104" s="59" t="str">
        <f>'t1'!A104</f>
        <v>analisti dirig. con incarico di struttura semplice</v>
      </c>
      <c r="B104" s="78" t="str">
        <f>'t1'!B104</f>
        <v>TD0S01</v>
      </c>
      <c r="C104" s="202">
        <f t="shared" si="52"/>
        <v>291</v>
      </c>
      <c r="D104" s="202">
        <f t="shared" si="27"/>
        <v>0</v>
      </c>
      <c r="E104" s="202">
        <f t="shared" si="28"/>
        <v>0</v>
      </c>
      <c r="F104" s="202">
        <f t="shared" si="29"/>
        <v>3542</v>
      </c>
      <c r="G104" s="200">
        <f t="shared" si="30"/>
        <v>12262</v>
      </c>
      <c r="H104" s="203">
        <f t="shared" si="31"/>
        <v>5760</v>
      </c>
      <c r="I104" s="203">
        <f t="shared" si="32"/>
        <v>0</v>
      </c>
      <c r="J104" s="203">
        <f t="shared" si="33"/>
        <v>0</v>
      </c>
      <c r="K104" s="203">
        <f t="shared" si="34"/>
        <v>0</v>
      </c>
      <c r="L104" s="203">
        <f t="shared" si="34"/>
        <v>0</v>
      </c>
      <c r="M104" s="203">
        <f t="shared" si="35"/>
        <v>0</v>
      </c>
      <c r="N104" s="203">
        <f t="shared" si="36"/>
        <v>0</v>
      </c>
      <c r="O104" s="203">
        <f t="shared" si="37"/>
        <v>0</v>
      </c>
      <c r="P104" s="203">
        <f t="shared" si="38"/>
        <v>0</v>
      </c>
      <c r="Q104" s="203">
        <f t="shared" si="39"/>
        <v>0</v>
      </c>
      <c r="R104" s="203">
        <f t="shared" si="40"/>
        <v>0</v>
      </c>
      <c r="S104" s="203">
        <f t="shared" si="41"/>
        <v>0</v>
      </c>
      <c r="T104" s="203">
        <f t="shared" si="42"/>
        <v>0</v>
      </c>
      <c r="U104" s="203">
        <f t="shared" si="43"/>
        <v>0</v>
      </c>
      <c r="V104" s="203">
        <f t="shared" si="44"/>
        <v>0</v>
      </c>
      <c r="W104" s="203">
        <f t="shared" si="45"/>
        <v>0</v>
      </c>
      <c r="X104" s="203">
        <f t="shared" si="46"/>
        <v>0</v>
      </c>
      <c r="Y104" s="203">
        <f t="shared" si="47"/>
        <v>0</v>
      </c>
      <c r="Z104" s="203">
        <f t="shared" si="48"/>
        <v>0</v>
      </c>
      <c r="AA104" s="203">
        <f t="shared" si="49"/>
        <v>0</v>
      </c>
      <c r="AB104" s="138">
        <f t="shared" si="53"/>
        <v>21855</v>
      </c>
      <c r="AC104" s="3">
        <f>'t1'!N104</f>
        <v>1</v>
      </c>
      <c r="AI104" s="71">
        <v>291</v>
      </c>
      <c r="AJ104" s="71"/>
      <c r="AK104" s="71"/>
      <c r="AL104" s="71">
        <v>3542</v>
      </c>
      <c r="AM104" s="68">
        <v>12262</v>
      </c>
      <c r="AN104" s="72">
        <v>5760</v>
      </c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138">
        <f t="shared" si="51"/>
        <v>21855</v>
      </c>
      <c r="BI104" s="3">
        <f>'t1'!AS104</f>
        <v>0</v>
      </c>
    </row>
    <row r="105" spans="1:61" ht="13.5" customHeight="1">
      <c r="A105" s="59" t="str">
        <f>'t1'!A105</f>
        <v>analisti dirig. con altri incar.prof.li</v>
      </c>
      <c r="B105" s="78" t="str">
        <f>'t1'!B105</f>
        <v>TD0A01</v>
      </c>
      <c r="C105" s="202">
        <f t="shared" si="52"/>
        <v>726</v>
      </c>
      <c r="D105" s="202">
        <f t="shared" si="27"/>
        <v>0</v>
      </c>
      <c r="E105" s="202">
        <f t="shared" si="28"/>
        <v>0</v>
      </c>
      <c r="F105" s="202">
        <f t="shared" si="29"/>
        <v>13111</v>
      </c>
      <c r="G105" s="200">
        <f t="shared" si="30"/>
        <v>12692</v>
      </c>
      <c r="H105" s="203">
        <f t="shared" si="31"/>
        <v>14400</v>
      </c>
      <c r="I105" s="203">
        <f t="shared" si="32"/>
        <v>0</v>
      </c>
      <c r="J105" s="203">
        <f t="shared" si="33"/>
        <v>0</v>
      </c>
      <c r="K105" s="203">
        <f t="shared" si="34"/>
        <v>0</v>
      </c>
      <c r="L105" s="203">
        <f t="shared" si="34"/>
        <v>0</v>
      </c>
      <c r="M105" s="203">
        <f t="shared" si="35"/>
        <v>0</v>
      </c>
      <c r="N105" s="203">
        <f t="shared" si="36"/>
        <v>0</v>
      </c>
      <c r="O105" s="203">
        <f t="shared" si="37"/>
        <v>0</v>
      </c>
      <c r="P105" s="203">
        <f t="shared" si="38"/>
        <v>3563</v>
      </c>
      <c r="Q105" s="203">
        <f t="shared" si="39"/>
        <v>0</v>
      </c>
      <c r="R105" s="203">
        <f t="shared" si="40"/>
        <v>0</v>
      </c>
      <c r="S105" s="203">
        <f t="shared" si="41"/>
        <v>0</v>
      </c>
      <c r="T105" s="203">
        <f t="shared" si="42"/>
        <v>0</v>
      </c>
      <c r="U105" s="203">
        <f t="shared" si="43"/>
        <v>0</v>
      </c>
      <c r="V105" s="203">
        <f t="shared" si="44"/>
        <v>0</v>
      </c>
      <c r="W105" s="203">
        <f t="shared" si="45"/>
        <v>0</v>
      </c>
      <c r="X105" s="203">
        <f t="shared" si="46"/>
        <v>0</v>
      </c>
      <c r="Y105" s="203">
        <f t="shared" si="47"/>
        <v>0</v>
      </c>
      <c r="Z105" s="203">
        <f t="shared" si="48"/>
        <v>0</v>
      </c>
      <c r="AA105" s="203">
        <f t="shared" si="49"/>
        <v>8056</v>
      </c>
      <c r="AB105" s="138">
        <f t="shared" si="53"/>
        <v>52548</v>
      </c>
      <c r="AC105" s="3">
        <f>'t1'!N105</f>
        <v>1</v>
      </c>
      <c r="AI105" s="71">
        <v>726</v>
      </c>
      <c r="AJ105" s="71"/>
      <c r="AK105" s="71"/>
      <c r="AL105" s="71">
        <v>13111</v>
      </c>
      <c r="AM105" s="68">
        <v>12692</v>
      </c>
      <c r="AN105" s="72">
        <v>14400</v>
      </c>
      <c r="AO105" s="72"/>
      <c r="AP105" s="72"/>
      <c r="AQ105" s="72"/>
      <c r="AR105" s="72"/>
      <c r="AS105" s="72"/>
      <c r="AT105" s="72"/>
      <c r="AU105" s="72"/>
      <c r="AV105" s="72">
        <v>3563</v>
      </c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>
        <v>8056</v>
      </c>
      <c r="BH105" s="138">
        <f t="shared" si="51"/>
        <v>52548</v>
      </c>
      <c r="BI105" s="3">
        <f>'t1'!AS105</f>
        <v>0</v>
      </c>
    </row>
    <row r="106" spans="1:61" ht="13.5" customHeight="1">
      <c r="A106" s="59" t="str">
        <f>'t1'!A106</f>
        <v>analisti dir. a t. determinato(art. 15-septies dlgs. 502/92)</v>
      </c>
      <c r="B106" s="78" t="str">
        <f>'t1'!B106</f>
        <v>TD0609</v>
      </c>
      <c r="C106" s="202">
        <f t="shared" si="52"/>
        <v>291</v>
      </c>
      <c r="D106" s="202">
        <f t="shared" si="27"/>
        <v>9432</v>
      </c>
      <c r="E106" s="202">
        <f t="shared" si="28"/>
        <v>0</v>
      </c>
      <c r="F106" s="202">
        <f t="shared" si="29"/>
        <v>3539</v>
      </c>
      <c r="G106" s="200">
        <f t="shared" si="30"/>
        <v>29837</v>
      </c>
      <c r="H106" s="203">
        <f t="shared" si="31"/>
        <v>0</v>
      </c>
      <c r="I106" s="203">
        <f t="shared" si="32"/>
        <v>0</v>
      </c>
      <c r="J106" s="203">
        <f t="shared" si="33"/>
        <v>0</v>
      </c>
      <c r="K106" s="203">
        <f t="shared" si="34"/>
        <v>0</v>
      </c>
      <c r="L106" s="203">
        <f t="shared" si="34"/>
        <v>0</v>
      </c>
      <c r="M106" s="203">
        <f t="shared" si="35"/>
        <v>0</v>
      </c>
      <c r="N106" s="203">
        <f t="shared" si="36"/>
        <v>0</v>
      </c>
      <c r="O106" s="203">
        <f t="shared" si="37"/>
        <v>0</v>
      </c>
      <c r="P106" s="203">
        <f t="shared" si="38"/>
        <v>0</v>
      </c>
      <c r="Q106" s="203">
        <f t="shared" si="39"/>
        <v>0</v>
      </c>
      <c r="R106" s="203">
        <f t="shared" si="40"/>
        <v>0</v>
      </c>
      <c r="S106" s="203">
        <f t="shared" si="41"/>
        <v>0</v>
      </c>
      <c r="T106" s="203">
        <f t="shared" si="42"/>
        <v>0</v>
      </c>
      <c r="U106" s="203">
        <f t="shared" si="43"/>
        <v>0</v>
      </c>
      <c r="V106" s="203">
        <f t="shared" si="44"/>
        <v>0</v>
      </c>
      <c r="W106" s="203">
        <f t="shared" si="45"/>
        <v>0</v>
      </c>
      <c r="X106" s="203">
        <f t="shared" si="46"/>
        <v>0</v>
      </c>
      <c r="Y106" s="203">
        <f t="shared" si="47"/>
        <v>0</v>
      </c>
      <c r="Z106" s="203">
        <f t="shared" si="48"/>
        <v>0</v>
      </c>
      <c r="AA106" s="203">
        <f t="shared" si="49"/>
        <v>0</v>
      </c>
      <c r="AB106" s="138">
        <f t="shared" si="53"/>
        <v>43099</v>
      </c>
      <c r="AC106" s="3">
        <f>'t1'!N106</f>
        <v>1</v>
      </c>
      <c r="AI106" s="71">
        <v>291</v>
      </c>
      <c r="AJ106" s="71">
        <v>9432</v>
      </c>
      <c r="AK106" s="71"/>
      <c r="AL106" s="71">
        <v>3539</v>
      </c>
      <c r="AM106" s="68">
        <v>29837</v>
      </c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138">
        <f t="shared" si="51"/>
        <v>43099</v>
      </c>
      <c r="BI106" s="3">
        <f>'t1'!AS106</f>
        <v>0</v>
      </c>
    </row>
    <row r="107" spans="1:61" ht="13.5" customHeight="1">
      <c r="A107" s="59" t="str">
        <f>'t1'!A107</f>
        <v>statistico dirig. con incarico di struttura complessa</v>
      </c>
      <c r="B107" s="78" t="str">
        <f>'t1'!B107</f>
        <v>TD0071</v>
      </c>
      <c r="C107" s="202">
        <f t="shared" si="52"/>
        <v>291</v>
      </c>
      <c r="D107" s="202">
        <f t="shared" si="27"/>
        <v>6838</v>
      </c>
      <c r="E107" s="202">
        <f t="shared" si="28"/>
        <v>0</v>
      </c>
      <c r="F107" s="202">
        <f t="shared" si="29"/>
        <v>6826</v>
      </c>
      <c r="G107" s="200">
        <f t="shared" si="30"/>
        <v>15609</v>
      </c>
      <c r="H107" s="203">
        <f t="shared" si="31"/>
        <v>5760</v>
      </c>
      <c r="I107" s="203">
        <f t="shared" si="32"/>
        <v>0</v>
      </c>
      <c r="J107" s="203">
        <f t="shared" si="33"/>
        <v>0</v>
      </c>
      <c r="K107" s="203">
        <f t="shared" si="34"/>
        <v>0</v>
      </c>
      <c r="L107" s="203">
        <f t="shared" si="34"/>
        <v>0</v>
      </c>
      <c r="M107" s="203">
        <f t="shared" si="35"/>
        <v>0</v>
      </c>
      <c r="N107" s="203">
        <f t="shared" si="36"/>
        <v>0</v>
      </c>
      <c r="O107" s="203">
        <f t="shared" si="37"/>
        <v>0</v>
      </c>
      <c r="P107" s="203">
        <f t="shared" si="38"/>
        <v>0</v>
      </c>
      <c r="Q107" s="203">
        <f t="shared" si="39"/>
        <v>0</v>
      </c>
      <c r="R107" s="203">
        <f t="shared" si="40"/>
        <v>0</v>
      </c>
      <c r="S107" s="203">
        <f t="shared" si="41"/>
        <v>0</v>
      </c>
      <c r="T107" s="203">
        <f t="shared" si="42"/>
        <v>0</v>
      </c>
      <c r="U107" s="203">
        <f t="shared" si="43"/>
        <v>0</v>
      </c>
      <c r="V107" s="203">
        <f t="shared" si="44"/>
        <v>0</v>
      </c>
      <c r="W107" s="203">
        <f t="shared" si="45"/>
        <v>0</v>
      </c>
      <c r="X107" s="203">
        <f t="shared" si="46"/>
        <v>0</v>
      </c>
      <c r="Y107" s="203">
        <f t="shared" si="47"/>
        <v>0</v>
      </c>
      <c r="Z107" s="203">
        <f t="shared" si="48"/>
        <v>0</v>
      </c>
      <c r="AA107" s="203">
        <f t="shared" si="49"/>
        <v>0</v>
      </c>
      <c r="AB107" s="138">
        <f t="shared" si="53"/>
        <v>35324</v>
      </c>
      <c r="AC107" s="3">
        <f>'t1'!N107</f>
        <v>1</v>
      </c>
      <c r="AI107" s="71">
        <v>291</v>
      </c>
      <c r="AJ107" s="71">
        <v>6838</v>
      </c>
      <c r="AK107" s="71"/>
      <c r="AL107" s="71">
        <v>6826</v>
      </c>
      <c r="AM107" s="68">
        <v>15609</v>
      </c>
      <c r="AN107" s="72">
        <v>5760</v>
      </c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138">
        <f t="shared" si="51"/>
        <v>35324</v>
      </c>
      <c r="BI107" s="3">
        <f>'t1'!AS107</f>
        <v>0</v>
      </c>
    </row>
    <row r="108" spans="1:61" ht="13.5" customHeight="1">
      <c r="A108" s="59" t="str">
        <f>'t1'!A108</f>
        <v>statistico dirig. con incarico di struttura semplice</v>
      </c>
      <c r="B108" s="78" t="str">
        <f>'t1'!B108</f>
        <v>TD0S70</v>
      </c>
      <c r="C108" s="202">
        <f t="shared" si="52"/>
        <v>0</v>
      </c>
      <c r="D108" s="202">
        <f t="shared" si="27"/>
        <v>0</v>
      </c>
      <c r="E108" s="202">
        <f t="shared" si="28"/>
        <v>0</v>
      </c>
      <c r="F108" s="202">
        <f t="shared" si="29"/>
        <v>0</v>
      </c>
      <c r="G108" s="200">
        <f t="shared" si="30"/>
        <v>0</v>
      </c>
      <c r="H108" s="203">
        <f t="shared" si="31"/>
        <v>0</v>
      </c>
      <c r="I108" s="203">
        <f t="shared" si="32"/>
        <v>0</v>
      </c>
      <c r="J108" s="203">
        <f t="shared" si="33"/>
        <v>0</v>
      </c>
      <c r="K108" s="203">
        <f t="shared" si="34"/>
        <v>0</v>
      </c>
      <c r="L108" s="203">
        <f t="shared" si="34"/>
        <v>0</v>
      </c>
      <c r="M108" s="203">
        <f t="shared" si="35"/>
        <v>0</v>
      </c>
      <c r="N108" s="203">
        <f t="shared" si="36"/>
        <v>0</v>
      </c>
      <c r="O108" s="203">
        <f t="shared" si="37"/>
        <v>0</v>
      </c>
      <c r="P108" s="203">
        <f t="shared" si="38"/>
        <v>0</v>
      </c>
      <c r="Q108" s="203">
        <f t="shared" si="39"/>
        <v>0</v>
      </c>
      <c r="R108" s="203">
        <f t="shared" si="40"/>
        <v>0</v>
      </c>
      <c r="S108" s="203">
        <f t="shared" si="41"/>
        <v>0</v>
      </c>
      <c r="T108" s="203">
        <f t="shared" si="42"/>
        <v>0</v>
      </c>
      <c r="U108" s="203">
        <f t="shared" si="43"/>
        <v>0</v>
      </c>
      <c r="V108" s="203">
        <f t="shared" si="44"/>
        <v>0</v>
      </c>
      <c r="W108" s="203">
        <f t="shared" si="45"/>
        <v>0</v>
      </c>
      <c r="X108" s="203">
        <f t="shared" si="46"/>
        <v>0</v>
      </c>
      <c r="Y108" s="203">
        <f t="shared" si="47"/>
        <v>0</v>
      </c>
      <c r="Z108" s="203">
        <f t="shared" si="48"/>
        <v>0</v>
      </c>
      <c r="AA108" s="203">
        <f t="shared" si="49"/>
        <v>0</v>
      </c>
      <c r="AB108" s="138">
        <f t="shared" si="53"/>
        <v>0</v>
      </c>
      <c r="AC108" s="3">
        <f>'t1'!N108</f>
        <v>0</v>
      </c>
      <c r="AI108" s="71"/>
      <c r="AJ108" s="71"/>
      <c r="AK108" s="71"/>
      <c r="AL108" s="71"/>
      <c r="AM108" s="68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138">
        <f t="shared" si="51"/>
        <v>0</v>
      </c>
      <c r="BI108" s="3">
        <f>'t1'!AS108</f>
        <v>0</v>
      </c>
    </row>
    <row r="109" spans="1:61" ht="13.5" customHeight="1">
      <c r="A109" s="59" t="str">
        <f>'t1'!A109</f>
        <v>statistico dirig. con altri incar.prof.li</v>
      </c>
      <c r="B109" s="78" t="str">
        <f>'t1'!B109</f>
        <v>TD0A70</v>
      </c>
      <c r="C109" s="202">
        <f t="shared" si="52"/>
        <v>1055</v>
      </c>
      <c r="D109" s="202">
        <f t="shared" si="27"/>
        <v>0</v>
      </c>
      <c r="E109" s="202">
        <f t="shared" si="28"/>
        <v>0</v>
      </c>
      <c r="F109" s="202">
        <f t="shared" si="29"/>
        <v>11730</v>
      </c>
      <c r="G109" s="200">
        <f t="shared" si="30"/>
        <v>11351</v>
      </c>
      <c r="H109" s="203">
        <f t="shared" si="31"/>
        <v>26678</v>
      </c>
      <c r="I109" s="203">
        <f t="shared" si="32"/>
        <v>0</v>
      </c>
      <c r="J109" s="203">
        <f t="shared" si="33"/>
        <v>0</v>
      </c>
      <c r="K109" s="203">
        <f t="shared" si="34"/>
        <v>0</v>
      </c>
      <c r="L109" s="203">
        <f t="shared" si="34"/>
        <v>0</v>
      </c>
      <c r="M109" s="203">
        <f t="shared" si="35"/>
        <v>0</v>
      </c>
      <c r="N109" s="203">
        <f t="shared" si="36"/>
        <v>0</v>
      </c>
      <c r="O109" s="203">
        <f t="shared" si="37"/>
        <v>0</v>
      </c>
      <c r="P109" s="203">
        <f t="shared" si="38"/>
        <v>0</v>
      </c>
      <c r="Q109" s="203">
        <f t="shared" si="39"/>
        <v>0</v>
      </c>
      <c r="R109" s="203">
        <f t="shared" si="40"/>
        <v>0</v>
      </c>
      <c r="S109" s="203">
        <f t="shared" si="41"/>
        <v>0</v>
      </c>
      <c r="T109" s="203">
        <f t="shared" si="42"/>
        <v>0</v>
      </c>
      <c r="U109" s="203">
        <f t="shared" si="43"/>
        <v>0</v>
      </c>
      <c r="V109" s="203">
        <f t="shared" si="44"/>
        <v>0</v>
      </c>
      <c r="W109" s="203">
        <f t="shared" si="45"/>
        <v>0</v>
      </c>
      <c r="X109" s="203">
        <f t="shared" si="46"/>
        <v>0</v>
      </c>
      <c r="Y109" s="203">
        <f t="shared" si="47"/>
        <v>0</v>
      </c>
      <c r="Z109" s="203">
        <f t="shared" si="48"/>
        <v>0</v>
      </c>
      <c r="AA109" s="203">
        <f t="shared" si="49"/>
        <v>0</v>
      </c>
      <c r="AB109" s="138">
        <f t="shared" si="53"/>
        <v>50814</v>
      </c>
      <c r="AC109" s="3">
        <f>'t1'!N109</f>
        <v>1</v>
      </c>
      <c r="AI109" s="71">
        <v>1055</v>
      </c>
      <c r="AJ109" s="71"/>
      <c r="AK109" s="71"/>
      <c r="AL109" s="71">
        <v>11730</v>
      </c>
      <c r="AM109" s="68">
        <v>11351</v>
      </c>
      <c r="AN109" s="72">
        <v>26678</v>
      </c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138">
        <f t="shared" si="51"/>
        <v>50814</v>
      </c>
      <c r="BI109" s="3">
        <f>'t1'!AS109</f>
        <v>0</v>
      </c>
    </row>
    <row r="110" spans="1:61" ht="13.5" customHeight="1">
      <c r="A110" s="59" t="str">
        <f>'t1'!A110</f>
        <v>statistico dir. a t.determinato(art. 15-septies dlgs.502/92)</v>
      </c>
      <c r="B110" s="78" t="str">
        <f>'t1'!B110</f>
        <v>TD0610</v>
      </c>
      <c r="C110" s="202">
        <f t="shared" si="52"/>
        <v>0</v>
      </c>
      <c r="D110" s="202">
        <f t="shared" si="27"/>
        <v>0</v>
      </c>
      <c r="E110" s="202">
        <f t="shared" si="28"/>
        <v>0</v>
      </c>
      <c r="F110" s="202">
        <f t="shared" si="29"/>
        <v>0</v>
      </c>
      <c r="G110" s="200">
        <f t="shared" si="30"/>
        <v>0</v>
      </c>
      <c r="H110" s="203">
        <f t="shared" si="31"/>
        <v>0</v>
      </c>
      <c r="I110" s="203">
        <f t="shared" si="32"/>
        <v>0</v>
      </c>
      <c r="J110" s="203">
        <f t="shared" si="33"/>
        <v>0</v>
      </c>
      <c r="K110" s="203">
        <f t="shared" si="34"/>
        <v>0</v>
      </c>
      <c r="L110" s="203">
        <f t="shared" si="34"/>
        <v>0</v>
      </c>
      <c r="M110" s="203">
        <f t="shared" si="35"/>
        <v>0</v>
      </c>
      <c r="N110" s="203">
        <f t="shared" si="36"/>
        <v>0</v>
      </c>
      <c r="O110" s="203">
        <f t="shared" si="37"/>
        <v>0</v>
      </c>
      <c r="P110" s="203">
        <f t="shared" si="38"/>
        <v>0</v>
      </c>
      <c r="Q110" s="203">
        <f t="shared" si="39"/>
        <v>0</v>
      </c>
      <c r="R110" s="203">
        <f t="shared" si="40"/>
        <v>0</v>
      </c>
      <c r="S110" s="203">
        <f t="shared" si="41"/>
        <v>0</v>
      </c>
      <c r="T110" s="203">
        <f t="shared" si="42"/>
        <v>0</v>
      </c>
      <c r="U110" s="203">
        <f t="shared" si="43"/>
        <v>0</v>
      </c>
      <c r="V110" s="203">
        <f t="shared" si="44"/>
        <v>0</v>
      </c>
      <c r="W110" s="203">
        <f t="shared" si="45"/>
        <v>0</v>
      </c>
      <c r="X110" s="203">
        <f t="shared" si="46"/>
        <v>0</v>
      </c>
      <c r="Y110" s="203">
        <f t="shared" si="47"/>
        <v>0</v>
      </c>
      <c r="Z110" s="203">
        <f t="shared" si="48"/>
        <v>0</v>
      </c>
      <c r="AA110" s="203">
        <f t="shared" si="49"/>
        <v>0</v>
      </c>
      <c r="AB110" s="138">
        <f t="shared" si="53"/>
        <v>0</v>
      </c>
      <c r="AC110" s="3">
        <f>'t1'!N110</f>
        <v>0</v>
      </c>
      <c r="AI110" s="71"/>
      <c r="AJ110" s="71"/>
      <c r="AK110" s="71"/>
      <c r="AL110" s="71"/>
      <c r="AM110" s="68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138">
        <f t="shared" si="51"/>
        <v>0</v>
      </c>
      <c r="BI110" s="3">
        <f>'t1'!AS110</f>
        <v>0</v>
      </c>
    </row>
    <row r="111" spans="1:61" ht="13.5" customHeight="1">
      <c r="A111" s="59" t="str">
        <f>'t1'!A111</f>
        <v>sociologo dirig. con incarico di struttura complessa</v>
      </c>
      <c r="B111" s="78" t="str">
        <f>'t1'!B111</f>
        <v>TD0068</v>
      </c>
      <c r="C111" s="202">
        <f t="shared" si="52"/>
        <v>291</v>
      </c>
      <c r="D111" s="202">
        <f t="shared" si="27"/>
        <v>6838</v>
      </c>
      <c r="E111" s="202">
        <f t="shared" si="28"/>
        <v>0</v>
      </c>
      <c r="F111" s="202">
        <f t="shared" si="29"/>
        <v>6826</v>
      </c>
      <c r="G111" s="200">
        <f t="shared" si="30"/>
        <v>17456</v>
      </c>
      <c r="H111" s="203">
        <f t="shared" si="31"/>
        <v>5760</v>
      </c>
      <c r="I111" s="203">
        <f t="shared" si="32"/>
        <v>0</v>
      </c>
      <c r="J111" s="203">
        <f t="shared" si="33"/>
        <v>0</v>
      </c>
      <c r="K111" s="203">
        <f t="shared" si="34"/>
        <v>13348</v>
      </c>
      <c r="L111" s="203">
        <f t="shared" si="34"/>
        <v>0</v>
      </c>
      <c r="M111" s="203">
        <f t="shared" si="35"/>
        <v>0</v>
      </c>
      <c r="N111" s="203">
        <f t="shared" si="36"/>
        <v>0</v>
      </c>
      <c r="O111" s="203">
        <f t="shared" si="37"/>
        <v>0</v>
      </c>
      <c r="P111" s="203">
        <f t="shared" si="38"/>
        <v>0</v>
      </c>
      <c r="Q111" s="203">
        <f t="shared" si="39"/>
        <v>0</v>
      </c>
      <c r="R111" s="203">
        <f t="shared" si="40"/>
        <v>0</v>
      </c>
      <c r="S111" s="203">
        <f t="shared" si="41"/>
        <v>0</v>
      </c>
      <c r="T111" s="203">
        <f t="shared" si="42"/>
        <v>0</v>
      </c>
      <c r="U111" s="203">
        <f t="shared" si="43"/>
        <v>0</v>
      </c>
      <c r="V111" s="203">
        <f t="shared" si="44"/>
        <v>0</v>
      </c>
      <c r="W111" s="203">
        <f t="shared" si="45"/>
        <v>0</v>
      </c>
      <c r="X111" s="203">
        <f t="shared" si="46"/>
        <v>0</v>
      </c>
      <c r="Y111" s="203">
        <f t="shared" si="47"/>
        <v>0</v>
      </c>
      <c r="Z111" s="203">
        <f t="shared" si="48"/>
        <v>0</v>
      </c>
      <c r="AA111" s="203">
        <f t="shared" si="49"/>
        <v>0</v>
      </c>
      <c r="AB111" s="138">
        <f t="shared" si="53"/>
        <v>50519</v>
      </c>
      <c r="AC111" s="3">
        <f>'t1'!N111</f>
        <v>1</v>
      </c>
      <c r="AI111" s="71">
        <v>291</v>
      </c>
      <c r="AJ111" s="71">
        <v>6838</v>
      </c>
      <c r="AK111" s="71"/>
      <c r="AL111" s="71">
        <v>6826</v>
      </c>
      <c r="AM111" s="68">
        <v>17456</v>
      </c>
      <c r="AN111" s="72">
        <v>5760</v>
      </c>
      <c r="AO111" s="72"/>
      <c r="AP111" s="72"/>
      <c r="AQ111" s="72">
        <v>13348</v>
      </c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138">
        <f t="shared" si="51"/>
        <v>50519</v>
      </c>
      <c r="BI111" s="3">
        <f>'t1'!AS111</f>
        <v>0</v>
      </c>
    </row>
    <row r="112" spans="1:61" ht="13.5" customHeight="1">
      <c r="A112" s="59" t="str">
        <f>'t1'!A112</f>
        <v>sociologo dirig. con incarico di struttura semplice</v>
      </c>
      <c r="B112" s="78" t="str">
        <f>'t1'!B112</f>
        <v>TD0S67</v>
      </c>
      <c r="C112" s="202">
        <f t="shared" si="52"/>
        <v>291</v>
      </c>
      <c r="D112" s="202">
        <f t="shared" si="27"/>
        <v>0</v>
      </c>
      <c r="E112" s="202">
        <f t="shared" si="28"/>
        <v>0</v>
      </c>
      <c r="F112" s="202">
        <f t="shared" si="29"/>
        <v>4042</v>
      </c>
      <c r="G112" s="200">
        <f t="shared" si="30"/>
        <v>4159</v>
      </c>
      <c r="H112" s="203">
        <f t="shared" si="31"/>
        <v>5760</v>
      </c>
      <c r="I112" s="203">
        <f t="shared" si="32"/>
        <v>0</v>
      </c>
      <c r="J112" s="203">
        <f t="shared" si="33"/>
        <v>0</v>
      </c>
      <c r="K112" s="203">
        <f t="shared" si="34"/>
        <v>0</v>
      </c>
      <c r="L112" s="203">
        <f t="shared" si="34"/>
        <v>0</v>
      </c>
      <c r="M112" s="203">
        <f t="shared" si="35"/>
        <v>0</v>
      </c>
      <c r="N112" s="203">
        <f t="shared" si="36"/>
        <v>0</v>
      </c>
      <c r="O112" s="203">
        <f t="shared" si="37"/>
        <v>0</v>
      </c>
      <c r="P112" s="203">
        <f t="shared" si="38"/>
        <v>0</v>
      </c>
      <c r="Q112" s="203">
        <f t="shared" si="39"/>
        <v>0</v>
      </c>
      <c r="R112" s="203">
        <f t="shared" si="40"/>
        <v>0</v>
      </c>
      <c r="S112" s="203">
        <f t="shared" si="41"/>
        <v>0</v>
      </c>
      <c r="T112" s="203">
        <f t="shared" si="42"/>
        <v>0</v>
      </c>
      <c r="U112" s="203">
        <f t="shared" si="43"/>
        <v>0</v>
      </c>
      <c r="V112" s="203">
        <f t="shared" si="44"/>
        <v>0</v>
      </c>
      <c r="W112" s="203">
        <f t="shared" si="45"/>
        <v>0</v>
      </c>
      <c r="X112" s="203">
        <f t="shared" si="46"/>
        <v>0</v>
      </c>
      <c r="Y112" s="203">
        <f t="shared" si="47"/>
        <v>0</v>
      </c>
      <c r="Z112" s="203">
        <f t="shared" si="48"/>
        <v>0</v>
      </c>
      <c r="AA112" s="203">
        <f t="shared" si="49"/>
        <v>0</v>
      </c>
      <c r="AB112" s="138">
        <f t="shared" si="53"/>
        <v>14252</v>
      </c>
      <c r="AC112" s="3">
        <f>'t1'!N112</f>
        <v>1</v>
      </c>
      <c r="AI112" s="71">
        <v>291</v>
      </c>
      <c r="AJ112" s="71"/>
      <c r="AK112" s="71"/>
      <c r="AL112" s="71">
        <v>4042</v>
      </c>
      <c r="AM112" s="68">
        <v>4159</v>
      </c>
      <c r="AN112" s="72">
        <v>5760</v>
      </c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138">
        <f t="shared" si="51"/>
        <v>14252</v>
      </c>
      <c r="BI112" s="3">
        <f>'t1'!AS112</f>
        <v>0</v>
      </c>
    </row>
    <row r="113" spans="1:61" ht="13.5" customHeight="1">
      <c r="A113" s="59" t="str">
        <f>'t1'!A113</f>
        <v>sociologo dirig. con altri incar.prof.li</v>
      </c>
      <c r="B113" s="78" t="str">
        <f>'t1'!B113</f>
        <v>TD0A67</v>
      </c>
      <c r="C113" s="202">
        <f t="shared" si="52"/>
        <v>581</v>
      </c>
      <c r="D113" s="202">
        <f t="shared" si="27"/>
        <v>0</v>
      </c>
      <c r="E113" s="202">
        <f t="shared" si="28"/>
        <v>0</v>
      </c>
      <c r="F113" s="202">
        <f t="shared" si="29"/>
        <v>1208</v>
      </c>
      <c r="G113" s="200">
        <f t="shared" si="30"/>
        <v>0</v>
      </c>
      <c r="H113" s="203">
        <f t="shared" si="31"/>
        <v>9120</v>
      </c>
      <c r="I113" s="203">
        <f t="shared" si="32"/>
        <v>0</v>
      </c>
      <c r="J113" s="203">
        <f t="shared" si="33"/>
        <v>0</v>
      </c>
      <c r="K113" s="203">
        <f t="shared" si="34"/>
        <v>0</v>
      </c>
      <c r="L113" s="203">
        <f t="shared" si="34"/>
        <v>0</v>
      </c>
      <c r="M113" s="203">
        <f t="shared" si="35"/>
        <v>0</v>
      </c>
      <c r="N113" s="203">
        <f t="shared" si="36"/>
        <v>0</v>
      </c>
      <c r="O113" s="203">
        <f t="shared" si="37"/>
        <v>0</v>
      </c>
      <c r="P113" s="203">
        <f t="shared" si="38"/>
        <v>0</v>
      </c>
      <c r="Q113" s="203">
        <f t="shared" si="39"/>
        <v>0</v>
      </c>
      <c r="R113" s="203">
        <f t="shared" si="40"/>
        <v>0</v>
      </c>
      <c r="S113" s="203">
        <f t="shared" si="41"/>
        <v>0</v>
      </c>
      <c r="T113" s="203">
        <f t="shared" si="42"/>
        <v>0</v>
      </c>
      <c r="U113" s="203">
        <f t="shared" si="43"/>
        <v>0</v>
      </c>
      <c r="V113" s="203">
        <f t="shared" si="44"/>
        <v>0</v>
      </c>
      <c r="W113" s="203">
        <f t="shared" si="45"/>
        <v>0</v>
      </c>
      <c r="X113" s="203">
        <f t="shared" si="46"/>
        <v>0</v>
      </c>
      <c r="Y113" s="203">
        <f t="shared" si="47"/>
        <v>0</v>
      </c>
      <c r="Z113" s="203">
        <f t="shared" si="48"/>
        <v>0</v>
      </c>
      <c r="AA113" s="203">
        <f t="shared" si="49"/>
        <v>0</v>
      </c>
      <c r="AB113" s="138">
        <f t="shared" si="53"/>
        <v>10909</v>
      </c>
      <c r="AC113" s="3">
        <f>'t1'!N113</f>
        <v>1</v>
      </c>
      <c r="AI113" s="71">
        <v>581</v>
      </c>
      <c r="AJ113" s="71"/>
      <c r="AK113" s="71"/>
      <c r="AL113" s="71">
        <v>1208</v>
      </c>
      <c r="AM113" s="68"/>
      <c r="AN113" s="72">
        <v>9120</v>
      </c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138">
        <f t="shared" si="51"/>
        <v>10909</v>
      </c>
      <c r="BI113" s="3">
        <f>'t1'!AS113</f>
        <v>0</v>
      </c>
    </row>
    <row r="114" spans="1:61" ht="13.5" customHeight="1">
      <c r="A114" s="59" t="str">
        <f>'t1'!A114</f>
        <v>sociologo dir. a t. determinato(art.15-septies dlgs. 502/92)</v>
      </c>
      <c r="B114" s="78" t="str">
        <f>'t1'!B114</f>
        <v>TD0611</v>
      </c>
      <c r="C114" s="202">
        <f t="shared" si="52"/>
        <v>0</v>
      </c>
      <c r="D114" s="202">
        <f t="shared" si="27"/>
        <v>0</v>
      </c>
      <c r="E114" s="202">
        <f t="shared" si="28"/>
        <v>0</v>
      </c>
      <c r="F114" s="202">
        <f t="shared" si="29"/>
        <v>0</v>
      </c>
      <c r="G114" s="200">
        <f t="shared" si="30"/>
        <v>0</v>
      </c>
      <c r="H114" s="203">
        <f t="shared" si="31"/>
        <v>0</v>
      </c>
      <c r="I114" s="203">
        <f t="shared" si="32"/>
        <v>0</v>
      </c>
      <c r="J114" s="203">
        <f t="shared" si="33"/>
        <v>0</v>
      </c>
      <c r="K114" s="203">
        <f t="shared" si="34"/>
        <v>0</v>
      </c>
      <c r="L114" s="203">
        <f t="shared" si="34"/>
        <v>0</v>
      </c>
      <c r="M114" s="203">
        <f t="shared" si="35"/>
        <v>0</v>
      </c>
      <c r="N114" s="203">
        <f t="shared" si="36"/>
        <v>0</v>
      </c>
      <c r="O114" s="203">
        <f t="shared" si="37"/>
        <v>0</v>
      </c>
      <c r="P114" s="203">
        <f t="shared" si="38"/>
        <v>0</v>
      </c>
      <c r="Q114" s="203">
        <f t="shared" si="39"/>
        <v>0</v>
      </c>
      <c r="R114" s="203">
        <f t="shared" si="40"/>
        <v>0</v>
      </c>
      <c r="S114" s="203">
        <f t="shared" si="41"/>
        <v>0</v>
      </c>
      <c r="T114" s="203">
        <f t="shared" si="42"/>
        <v>0</v>
      </c>
      <c r="U114" s="203">
        <f t="shared" si="43"/>
        <v>0</v>
      </c>
      <c r="V114" s="203">
        <f t="shared" si="44"/>
        <v>0</v>
      </c>
      <c r="W114" s="203">
        <f t="shared" si="45"/>
        <v>0</v>
      </c>
      <c r="X114" s="203">
        <f t="shared" si="46"/>
        <v>0</v>
      </c>
      <c r="Y114" s="203">
        <f t="shared" si="47"/>
        <v>0</v>
      </c>
      <c r="Z114" s="203">
        <f t="shared" si="48"/>
        <v>0</v>
      </c>
      <c r="AA114" s="203">
        <f t="shared" si="49"/>
        <v>0</v>
      </c>
      <c r="AB114" s="138">
        <f t="shared" si="53"/>
        <v>0</v>
      </c>
      <c r="AC114" s="3">
        <f>'t1'!N114</f>
        <v>0</v>
      </c>
      <c r="AI114" s="71"/>
      <c r="AJ114" s="71"/>
      <c r="AK114" s="71"/>
      <c r="AL114" s="71"/>
      <c r="AM114" s="68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138">
        <f t="shared" si="51"/>
        <v>0</v>
      </c>
      <c r="BI114" s="3">
        <f>'t1'!AS114</f>
        <v>0</v>
      </c>
    </row>
    <row r="115" spans="1:61" ht="13.5" customHeight="1">
      <c r="A115" s="59" t="str">
        <f>'t1'!A115</f>
        <v>collab.re prof.le assistente sociale esperto - ds</v>
      </c>
      <c r="B115" s="78" t="str">
        <f>'t1'!B115</f>
        <v>T18025</v>
      </c>
      <c r="C115" s="202">
        <f t="shared" si="52"/>
        <v>2683</v>
      </c>
      <c r="D115" s="202">
        <f t="shared" si="27"/>
        <v>0</v>
      </c>
      <c r="E115" s="202">
        <f t="shared" si="28"/>
        <v>0</v>
      </c>
      <c r="F115" s="202">
        <f t="shared" si="29"/>
        <v>0</v>
      </c>
      <c r="G115" s="200">
        <f t="shared" si="30"/>
        <v>0</v>
      </c>
      <c r="H115" s="203">
        <f t="shared" si="31"/>
        <v>0</v>
      </c>
      <c r="I115" s="203">
        <f t="shared" si="32"/>
        <v>0</v>
      </c>
      <c r="J115" s="203">
        <f t="shared" si="33"/>
        <v>0</v>
      </c>
      <c r="K115" s="203">
        <f t="shared" si="34"/>
        <v>0</v>
      </c>
      <c r="L115" s="203">
        <f t="shared" si="34"/>
        <v>0</v>
      </c>
      <c r="M115" s="203">
        <f t="shared" si="35"/>
        <v>0</v>
      </c>
      <c r="N115" s="203">
        <f t="shared" si="36"/>
        <v>0</v>
      </c>
      <c r="O115" s="203">
        <f t="shared" si="37"/>
        <v>0</v>
      </c>
      <c r="P115" s="203">
        <f t="shared" si="38"/>
        <v>0</v>
      </c>
      <c r="Q115" s="203">
        <f t="shared" si="39"/>
        <v>0</v>
      </c>
      <c r="R115" s="203">
        <f t="shared" si="40"/>
        <v>46974</v>
      </c>
      <c r="S115" s="203">
        <f t="shared" si="41"/>
        <v>48618</v>
      </c>
      <c r="T115" s="203">
        <f t="shared" si="42"/>
        <v>0</v>
      </c>
      <c r="U115" s="203">
        <f t="shared" si="43"/>
        <v>0</v>
      </c>
      <c r="V115" s="203">
        <f t="shared" si="44"/>
        <v>24306</v>
      </c>
      <c r="W115" s="203">
        <f t="shared" si="45"/>
        <v>0</v>
      </c>
      <c r="X115" s="203">
        <f t="shared" si="46"/>
        <v>0</v>
      </c>
      <c r="Y115" s="203">
        <f t="shared" si="47"/>
        <v>0</v>
      </c>
      <c r="Z115" s="203">
        <f t="shared" si="48"/>
        <v>2055</v>
      </c>
      <c r="AA115" s="203">
        <f t="shared" si="49"/>
        <v>0</v>
      </c>
      <c r="AB115" s="138">
        <f t="shared" si="53"/>
        <v>124636</v>
      </c>
      <c r="AC115" s="3">
        <f>'t1'!N115</f>
        <v>1</v>
      </c>
      <c r="AI115" s="71">
        <v>2683</v>
      </c>
      <c r="AJ115" s="71"/>
      <c r="AK115" s="71"/>
      <c r="AL115" s="71"/>
      <c r="AM115" s="68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>
        <v>46974</v>
      </c>
      <c r="AY115" s="72">
        <v>48618</v>
      </c>
      <c r="AZ115" s="72"/>
      <c r="BA115" s="72"/>
      <c r="BB115" s="72">
        <v>24306</v>
      </c>
      <c r="BC115" s="72"/>
      <c r="BD115" s="72"/>
      <c r="BE115" s="72"/>
      <c r="BF115" s="72">
        <v>2055</v>
      </c>
      <c r="BG115" s="72"/>
      <c r="BH115" s="138">
        <f t="shared" si="51"/>
        <v>124636</v>
      </c>
      <c r="BI115" s="3">
        <f>'t1'!AS115</f>
        <v>0</v>
      </c>
    </row>
    <row r="116" spans="1:61" ht="13.5" customHeight="1">
      <c r="A116" s="59" t="str">
        <f>'t1'!A116</f>
        <v>collab.re prof.le assistente sociale - d</v>
      </c>
      <c r="B116" s="78" t="str">
        <f>'t1'!B116</f>
        <v>T16024</v>
      </c>
      <c r="C116" s="202">
        <f t="shared" si="52"/>
        <v>10156</v>
      </c>
      <c r="D116" s="202">
        <f t="shared" si="27"/>
        <v>0</v>
      </c>
      <c r="E116" s="202">
        <f t="shared" si="28"/>
        <v>0</v>
      </c>
      <c r="F116" s="202">
        <f t="shared" si="29"/>
        <v>0</v>
      </c>
      <c r="G116" s="200">
        <f t="shared" si="30"/>
        <v>0</v>
      </c>
      <c r="H116" s="203">
        <f t="shared" si="31"/>
        <v>0</v>
      </c>
      <c r="I116" s="203">
        <f t="shared" si="32"/>
        <v>0</v>
      </c>
      <c r="J116" s="203">
        <f t="shared" si="33"/>
        <v>0</v>
      </c>
      <c r="K116" s="203">
        <f t="shared" si="34"/>
        <v>0</v>
      </c>
      <c r="L116" s="203">
        <f t="shared" si="34"/>
        <v>0</v>
      </c>
      <c r="M116" s="203">
        <f t="shared" si="35"/>
        <v>13960</v>
      </c>
      <c r="N116" s="203">
        <f t="shared" si="36"/>
        <v>0</v>
      </c>
      <c r="O116" s="203">
        <f t="shared" si="37"/>
        <v>0</v>
      </c>
      <c r="P116" s="203">
        <f t="shared" si="38"/>
        <v>0</v>
      </c>
      <c r="Q116" s="203">
        <f t="shared" si="39"/>
        <v>1376</v>
      </c>
      <c r="R116" s="203">
        <f t="shared" si="40"/>
        <v>3692</v>
      </c>
      <c r="S116" s="203">
        <f t="shared" si="41"/>
        <v>119752</v>
      </c>
      <c r="T116" s="203">
        <f t="shared" si="42"/>
        <v>0</v>
      </c>
      <c r="U116" s="203">
        <f t="shared" si="43"/>
        <v>0</v>
      </c>
      <c r="V116" s="203">
        <f t="shared" si="44"/>
        <v>0</v>
      </c>
      <c r="W116" s="203">
        <f t="shared" si="45"/>
        <v>0</v>
      </c>
      <c r="X116" s="203">
        <f t="shared" si="46"/>
        <v>0</v>
      </c>
      <c r="Y116" s="203">
        <f t="shared" si="47"/>
        <v>0</v>
      </c>
      <c r="Z116" s="203">
        <f t="shared" si="48"/>
        <v>13908</v>
      </c>
      <c r="AA116" s="203">
        <f t="shared" si="49"/>
        <v>2934</v>
      </c>
      <c r="AB116" s="138">
        <f t="shared" si="53"/>
        <v>165778</v>
      </c>
      <c r="AC116" s="3">
        <f>'t1'!N116</f>
        <v>1</v>
      </c>
      <c r="AI116" s="71">
        <v>10156</v>
      </c>
      <c r="AJ116" s="71"/>
      <c r="AK116" s="71"/>
      <c r="AL116" s="71"/>
      <c r="AM116" s="68"/>
      <c r="AN116" s="72"/>
      <c r="AO116" s="72"/>
      <c r="AP116" s="72"/>
      <c r="AQ116" s="72"/>
      <c r="AR116" s="72"/>
      <c r="AS116" s="72">
        <v>13960</v>
      </c>
      <c r="AT116" s="72"/>
      <c r="AU116" s="72"/>
      <c r="AV116" s="72"/>
      <c r="AW116" s="72">
        <v>1376</v>
      </c>
      <c r="AX116" s="72">
        <v>3692</v>
      </c>
      <c r="AY116" s="72">
        <v>119752</v>
      </c>
      <c r="AZ116" s="72"/>
      <c r="BA116" s="72"/>
      <c r="BB116" s="72"/>
      <c r="BC116" s="72"/>
      <c r="BD116" s="72"/>
      <c r="BE116" s="72"/>
      <c r="BF116" s="72">
        <v>13908</v>
      </c>
      <c r="BG116" s="72">
        <v>2934</v>
      </c>
      <c r="BH116" s="138">
        <f t="shared" si="51"/>
        <v>165778</v>
      </c>
      <c r="BI116" s="3">
        <f>'t1'!AS116</f>
        <v>0</v>
      </c>
    </row>
    <row r="117" spans="1:61" ht="13.5" customHeight="1">
      <c r="A117" s="59" t="str">
        <f>'t1'!A117</f>
        <v>collab.re tec. - prof.le esperto - ds</v>
      </c>
      <c r="B117" s="78" t="str">
        <f>'t1'!B117</f>
        <v>T18027</v>
      </c>
      <c r="C117" s="202">
        <f t="shared" si="52"/>
        <v>1837</v>
      </c>
      <c r="D117" s="202">
        <f t="shared" si="27"/>
        <v>0</v>
      </c>
      <c r="E117" s="202">
        <f t="shared" si="28"/>
        <v>0</v>
      </c>
      <c r="F117" s="202">
        <f t="shared" si="29"/>
        <v>0</v>
      </c>
      <c r="G117" s="200">
        <f t="shared" si="30"/>
        <v>0</v>
      </c>
      <c r="H117" s="203">
        <f t="shared" si="31"/>
        <v>0</v>
      </c>
      <c r="I117" s="203">
        <f t="shared" si="32"/>
        <v>0</v>
      </c>
      <c r="J117" s="203">
        <f t="shared" si="33"/>
        <v>0</v>
      </c>
      <c r="K117" s="203">
        <f t="shared" si="34"/>
        <v>0</v>
      </c>
      <c r="L117" s="203">
        <f t="shared" si="34"/>
        <v>0</v>
      </c>
      <c r="M117" s="203">
        <f t="shared" si="35"/>
        <v>0</v>
      </c>
      <c r="N117" s="203">
        <f t="shared" si="36"/>
        <v>0</v>
      </c>
      <c r="O117" s="203">
        <f t="shared" si="37"/>
        <v>0</v>
      </c>
      <c r="P117" s="203">
        <f t="shared" si="38"/>
        <v>17993</v>
      </c>
      <c r="Q117" s="203">
        <f t="shared" si="39"/>
        <v>0</v>
      </c>
      <c r="R117" s="203">
        <f t="shared" si="40"/>
        <v>37538</v>
      </c>
      <c r="S117" s="203">
        <f t="shared" si="41"/>
        <v>19944</v>
      </c>
      <c r="T117" s="203">
        <f t="shared" si="42"/>
        <v>0</v>
      </c>
      <c r="U117" s="203">
        <f t="shared" si="43"/>
        <v>0</v>
      </c>
      <c r="V117" s="203">
        <f t="shared" si="44"/>
        <v>0</v>
      </c>
      <c r="W117" s="203">
        <f t="shared" si="45"/>
        <v>0</v>
      </c>
      <c r="X117" s="203">
        <f t="shared" si="46"/>
        <v>0</v>
      </c>
      <c r="Y117" s="203">
        <f t="shared" si="47"/>
        <v>0</v>
      </c>
      <c r="Z117" s="203">
        <f t="shared" si="48"/>
        <v>0</v>
      </c>
      <c r="AA117" s="203">
        <f t="shared" si="49"/>
        <v>4352</v>
      </c>
      <c r="AB117" s="138">
        <f t="shared" si="53"/>
        <v>81664</v>
      </c>
      <c r="AC117" s="3">
        <f>'t1'!N117</f>
        <v>1</v>
      </c>
      <c r="AI117" s="71">
        <v>1837</v>
      </c>
      <c r="AJ117" s="71"/>
      <c r="AK117" s="71"/>
      <c r="AL117" s="71"/>
      <c r="AM117" s="68"/>
      <c r="AN117" s="72"/>
      <c r="AO117" s="72"/>
      <c r="AP117" s="72"/>
      <c r="AQ117" s="72"/>
      <c r="AR117" s="72"/>
      <c r="AS117" s="72"/>
      <c r="AT117" s="72"/>
      <c r="AU117" s="72"/>
      <c r="AV117" s="72">
        <v>17993</v>
      </c>
      <c r="AW117" s="72"/>
      <c r="AX117" s="72">
        <v>37538</v>
      </c>
      <c r="AY117" s="72">
        <v>19944</v>
      </c>
      <c r="AZ117" s="72"/>
      <c r="BA117" s="72"/>
      <c r="BB117" s="72"/>
      <c r="BC117" s="72"/>
      <c r="BD117" s="72"/>
      <c r="BE117" s="72"/>
      <c r="BF117" s="72"/>
      <c r="BG117" s="72">
        <v>4352</v>
      </c>
      <c r="BH117" s="138">
        <f t="shared" si="51"/>
        <v>81664</v>
      </c>
      <c r="BI117" s="3">
        <f>'t1'!AS117</f>
        <v>0</v>
      </c>
    </row>
    <row r="118" spans="1:61" ht="13.5" customHeight="1">
      <c r="A118" s="59" t="str">
        <f>'t1'!A118</f>
        <v>collab.re tec. - prof.le - d</v>
      </c>
      <c r="B118" s="78" t="str">
        <f>'t1'!B118</f>
        <v>T16026</v>
      </c>
      <c r="C118" s="202">
        <f t="shared" si="52"/>
        <v>5900</v>
      </c>
      <c r="D118" s="202">
        <f t="shared" si="27"/>
        <v>0</v>
      </c>
      <c r="E118" s="202">
        <f t="shared" si="28"/>
        <v>0</v>
      </c>
      <c r="F118" s="202">
        <f t="shared" si="29"/>
        <v>0</v>
      </c>
      <c r="G118" s="200">
        <f t="shared" si="30"/>
        <v>0</v>
      </c>
      <c r="H118" s="203">
        <f t="shared" si="31"/>
        <v>0</v>
      </c>
      <c r="I118" s="203">
        <f t="shared" si="32"/>
        <v>0</v>
      </c>
      <c r="J118" s="203">
        <f t="shared" si="33"/>
        <v>0</v>
      </c>
      <c r="K118" s="203">
        <f t="shared" si="34"/>
        <v>0</v>
      </c>
      <c r="L118" s="203">
        <f t="shared" si="34"/>
        <v>358</v>
      </c>
      <c r="M118" s="203">
        <f t="shared" si="35"/>
        <v>0</v>
      </c>
      <c r="N118" s="203">
        <f t="shared" si="36"/>
        <v>0</v>
      </c>
      <c r="O118" s="203">
        <f t="shared" si="37"/>
        <v>0</v>
      </c>
      <c r="P118" s="203">
        <f t="shared" si="38"/>
        <v>24074</v>
      </c>
      <c r="Q118" s="203">
        <f t="shared" si="39"/>
        <v>1580</v>
      </c>
      <c r="R118" s="203">
        <f t="shared" si="40"/>
        <v>22888</v>
      </c>
      <c r="S118" s="203">
        <f t="shared" si="41"/>
        <v>69088</v>
      </c>
      <c r="T118" s="203">
        <f t="shared" si="42"/>
        <v>0</v>
      </c>
      <c r="U118" s="203">
        <f t="shared" si="43"/>
        <v>0</v>
      </c>
      <c r="V118" s="203">
        <f t="shared" si="44"/>
        <v>0</v>
      </c>
      <c r="W118" s="203">
        <f t="shared" si="45"/>
        <v>0</v>
      </c>
      <c r="X118" s="203">
        <f t="shared" si="46"/>
        <v>0</v>
      </c>
      <c r="Y118" s="203">
        <f t="shared" si="47"/>
        <v>0</v>
      </c>
      <c r="Z118" s="203">
        <f t="shared" si="48"/>
        <v>0</v>
      </c>
      <c r="AA118" s="203">
        <f t="shared" si="49"/>
        <v>7675</v>
      </c>
      <c r="AB118" s="138">
        <f t="shared" si="53"/>
        <v>131563</v>
      </c>
      <c r="AC118" s="3">
        <f>'t1'!N118</f>
        <v>1</v>
      </c>
      <c r="AI118" s="71">
        <v>5900</v>
      </c>
      <c r="AJ118" s="71"/>
      <c r="AK118" s="71"/>
      <c r="AL118" s="71"/>
      <c r="AM118" s="68"/>
      <c r="AN118" s="72"/>
      <c r="AO118" s="72"/>
      <c r="AP118" s="72"/>
      <c r="AQ118" s="72"/>
      <c r="AR118" s="72">
        <v>358</v>
      </c>
      <c r="AS118" s="72"/>
      <c r="AT118" s="72"/>
      <c r="AU118" s="72"/>
      <c r="AV118" s="72">
        <v>24074</v>
      </c>
      <c r="AW118" s="72">
        <v>1580</v>
      </c>
      <c r="AX118" s="72">
        <v>22888</v>
      </c>
      <c r="AY118" s="72">
        <v>69088</v>
      </c>
      <c r="AZ118" s="72"/>
      <c r="BA118" s="72"/>
      <c r="BB118" s="72"/>
      <c r="BC118" s="72"/>
      <c r="BD118" s="72"/>
      <c r="BE118" s="72"/>
      <c r="BF118" s="72"/>
      <c r="BG118" s="72">
        <v>7675</v>
      </c>
      <c r="BH118" s="138">
        <f t="shared" si="51"/>
        <v>131563</v>
      </c>
      <c r="BI118" s="3">
        <f>'t1'!AS118</f>
        <v>0</v>
      </c>
    </row>
    <row r="119" spans="1:61" ht="13.5" customHeight="1">
      <c r="A119" s="59" t="str">
        <f>'t1'!A119</f>
        <v>oper.re prof.le assistente soc. - c</v>
      </c>
      <c r="B119" s="78" t="str">
        <f>'t1'!B119</f>
        <v>T14050</v>
      </c>
      <c r="C119" s="202">
        <f t="shared" si="52"/>
        <v>0</v>
      </c>
      <c r="D119" s="202">
        <f t="shared" si="27"/>
        <v>0</v>
      </c>
      <c r="E119" s="202">
        <f t="shared" si="28"/>
        <v>0</v>
      </c>
      <c r="F119" s="202">
        <f t="shared" si="29"/>
        <v>0</v>
      </c>
      <c r="G119" s="200">
        <f t="shared" si="30"/>
        <v>0</v>
      </c>
      <c r="H119" s="203">
        <f t="shared" si="31"/>
        <v>0</v>
      </c>
      <c r="I119" s="203">
        <f t="shared" si="32"/>
        <v>0</v>
      </c>
      <c r="J119" s="203">
        <f t="shared" si="33"/>
        <v>0</v>
      </c>
      <c r="K119" s="203">
        <f t="shared" si="34"/>
        <v>0</v>
      </c>
      <c r="L119" s="203">
        <f t="shared" si="34"/>
        <v>0</v>
      </c>
      <c r="M119" s="203">
        <f t="shared" si="35"/>
        <v>0</v>
      </c>
      <c r="N119" s="203">
        <f t="shared" si="36"/>
        <v>0</v>
      </c>
      <c r="O119" s="203">
        <f t="shared" si="37"/>
        <v>0</v>
      </c>
      <c r="P119" s="203">
        <f t="shared" si="38"/>
        <v>0</v>
      </c>
      <c r="Q119" s="203">
        <f t="shared" si="39"/>
        <v>0</v>
      </c>
      <c r="R119" s="203">
        <f t="shared" si="40"/>
        <v>0</v>
      </c>
      <c r="S119" s="203">
        <f t="shared" si="41"/>
        <v>0</v>
      </c>
      <c r="T119" s="203">
        <f t="shared" si="42"/>
        <v>0</v>
      </c>
      <c r="U119" s="203">
        <f t="shared" si="43"/>
        <v>0</v>
      </c>
      <c r="V119" s="203">
        <f t="shared" si="44"/>
        <v>0</v>
      </c>
      <c r="W119" s="203">
        <f t="shared" si="45"/>
        <v>0</v>
      </c>
      <c r="X119" s="203">
        <f t="shared" si="46"/>
        <v>0</v>
      </c>
      <c r="Y119" s="203">
        <f t="shared" si="47"/>
        <v>0</v>
      </c>
      <c r="Z119" s="203">
        <f t="shared" si="48"/>
        <v>0</v>
      </c>
      <c r="AA119" s="203">
        <f t="shared" si="49"/>
        <v>0</v>
      </c>
      <c r="AB119" s="138">
        <f t="shared" si="53"/>
        <v>0</v>
      </c>
      <c r="AC119" s="3">
        <f>'t1'!N119</f>
        <v>0</v>
      </c>
      <c r="AI119" s="71"/>
      <c r="AJ119" s="71"/>
      <c r="AK119" s="71"/>
      <c r="AL119" s="71"/>
      <c r="AM119" s="68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138">
        <f t="shared" si="51"/>
        <v>0</v>
      </c>
      <c r="BI119" s="3">
        <f>'t1'!AS119</f>
        <v>0</v>
      </c>
    </row>
    <row r="120" spans="1:61" ht="13.5" customHeight="1">
      <c r="A120" s="59" t="str">
        <f>'t1'!A120</f>
        <v>assistente tecnico - c</v>
      </c>
      <c r="B120" s="78" t="str">
        <f>'t1'!B120</f>
        <v>T14007</v>
      </c>
      <c r="C120" s="202">
        <f t="shared" si="52"/>
        <v>7467</v>
      </c>
      <c r="D120" s="202">
        <f t="shared" si="27"/>
        <v>0</v>
      </c>
      <c r="E120" s="202">
        <f t="shared" si="28"/>
        <v>0</v>
      </c>
      <c r="F120" s="202">
        <f t="shared" si="29"/>
        <v>0</v>
      </c>
      <c r="G120" s="200">
        <f t="shared" si="30"/>
        <v>0</v>
      </c>
      <c r="H120" s="203">
        <f t="shared" si="31"/>
        <v>0</v>
      </c>
      <c r="I120" s="203">
        <f t="shared" si="32"/>
        <v>0</v>
      </c>
      <c r="J120" s="203">
        <f t="shared" si="33"/>
        <v>2417</v>
      </c>
      <c r="K120" s="203">
        <f t="shared" si="34"/>
        <v>0</v>
      </c>
      <c r="L120" s="203">
        <f t="shared" si="34"/>
        <v>2526</v>
      </c>
      <c r="M120" s="203">
        <f t="shared" si="35"/>
        <v>0</v>
      </c>
      <c r="N120" s="203">
        <f t="shared" si="36"/>
        <v>0</v>
      </c>
      <c r="O120" s="203">
        <f t="shared" si="37"/>
        <v>0</v>
      </c>
      <c r="P120" s="203">
        <f t="shared" si="38"/>
        <v>34608</v>
      </c>
      <c r="Q120" s="203">
        <f t="shared" si="39"/>
        <v>14166</v>
      </c>
      <c r="R120" s="203">
        <f t="shared" si="40"/>
        <v>0</v>
      </c>
      <c r="S120" s="203">
        <f t="shared" si="41"/>
        <v>107515</v>
      </c>
      <c r="T120" s="203">
        <f t="shared" si="42"/>
        <v>0</v>
      </c>
      <c r="U120" s="203">
        <f t="shared" si="43"/>
        <v>0</v>
      </c>
      <c r="V120" s="203">
        <f t="shared" si="44"/>
        <v>0</v>
      </c>
      <c r="W120" s="203">
        <f t="shared" si="45"/>
        <v>0</v>
      </c>
      <c r="X120" s="203">
        <f t="shared" si="46"/>
        <v>0</v>
      </c>
      <c r="Y120" s="203">
        <f t="shared" si="47"/>
        <v>0</v>
      </c>
      <c r="Z120" s="203">
        <f t="shared" si="48"/>
        <v>0</v>
      </c>
      <c r="AA120" s="203">
        <f t="shared" si="49"/>
        <v>7892</v>
      </c>
      <c r="AB120" s="138">
        <f t="shared" si="53"/>
        <v>176591</v>
      </c>
      <c r="AC120" s="3">
        <f>'t1'!N120</f>
        <v>1</v>
      </c>
      <c r="AI120" s="71">
        <v>7467</v>
      </c>
      <c r="AJ120" s="71"/>
      <c r="AK120" s="71"/>
      <c r="AL120" s="71"/>
      <c r="AM120" s="68"/>
      <c r="AN120" s="72"/>
      <c r="AO120" s="72"/>
      <c r="AP120" s="72">
        <v>2417</v>
      </c>
      <c r="AQ120" s="72"/>
      <c r="AR120" s="72">
        <v>2526</v>
      </c>
      <c r="AS120" s="72"/>
      <c r="AT120" s="72"/>
      <c r="AU120" s="72"/>
      <c r="AV120" s="72">
        <v>34608</v>
      </c>
      <c r="AW120" s="72">
        <v>14166</v>
      </c>
      <c r="AX120" s="72"/>
      <c r="AY120" s="72">
        <v>107515</v>
      </c>
      <c r="AZ120" s="72"/>
      <c r="BA120" s="72"/>
      <c r="BB120" s="72"/>
      <c r="BC120" s="72"/>
      <c r="BD120" s="72"/>
      <c r="BE120" s="72"/>
      <c r="BF120" s="72"/>
      <c r="BG120" s="72">
        <v>7892</v>
      </c>
      <c r="BH120" s="138">
        <f t="shared" si="51"/>
        <v>176591</v>
      </c>
      <c r="BI120" s="3">
        <f>'t1'!AS120</f>
        <v>0</v>
      </c>
    </row>
    <row r="121" spans="1:61" ht="13.5" customHeight="1">
      <c r="A121" s="59" t="str">
        <f>'t1'!A121</f>
        <v>program.re - c</v>
      </c>
      <c r="B121" s="78" t="str">
        <f>'t1'!B121</f>
        <v>T14063</v>
      </c>
      <c r="C121" s="202">
        <f t="shared" si="52"/>
        <v>1624</v>
      </c>
      <c r="D121" s="202">
        <f t="shared" si="27"/>
        <v>0</v>
      </c>
      <c r="E121" s="202">
        <f t="shared" si="28"/>
        <v>0</v>
      </c>
      <c r="F121" s="202">
        <f t="shared" si="29"/>
        <v>0</v>
      </c>
      <c r="G121" s="200">
        <f t="shared" si="30"/>
        <v>0</v>
      </c>
      <c r="H121" s="203">
        <f t="shared" si="31"/>
        <v>0</v>
      </c>
      <c r="I121" s="203">
        <f t="shared" si="32"/>
        <v>0</v>
      </c>
      <c r="J121" s="203">
        <f t="shared" si="33"/>
        <v>483</v>
      </c>
      <c r="K121" s="203">
        <f t="shared" si="34"/>
        <v>0</v>
      </c>
      <c r="L121" s="203">
        <f t="shared" si="34"/>
        <v>0</v>
      </c>
      <c r="M121" s="203">
        <f t="shared" si="35"/>
        <v>0</v>
      </c>
      <c r="N121" s="203">
        <f t="shared" si="36"/>
        <v>0</v>
      </c>
      <c r="O121" s="203">
        <f t="shared" si="37"/>
        <v>0</v>
      </c>
      <c r="P121" s="203">
        <f t="shared" si="38"/>
        <v>3991</v>
      </c>
      <c r="Q121" s="203">
        <f t="shared" si="39"/>
        <v>0</v>
      </c>
      <c r="R121" s="203">
        <f t="shared" si="40"/>
        <v>0</v>
      </c>
      <c r="S121" s="203">
        <f t="shared" si="41"/>
        <v>23200</v>
      </c>
      <c r="T121" s="203">
        <f t="shared" si="42"/>
        <v>0</v>
      </c>
      <c r="U121" s="203">
        <f t="shared" si="43"/>
        <v>0</v>
      </c>
      <c r="V121" s="203">
        <f t="shared" si="44"/>
        <v>0</v>
      </c>
      <c r="W121" s="203">
        <f t="shared" si="45"/>
        <v>0</v>
      </c>
      <c r="X121" s="203">
        <f t="shared" si="46"/>
        <v>0</v>
      </c>
      <c r="Y121" s="203">
        <f t="shared" si="47"/>
        <v>0</v>
      </c>
      <c r="Z121" s="203">
        <f t="shared" si="48"/>
        <v>0</v>
      </c>
      <c r="AA121" s="203">
        <f t="shared" si="49"/>
        <v>474</v>
      </c>
      <c r="AB121" s="138">
        <f t="shared" si="53"/>
        <v>29772</v>
      </c>
      <c r="AC121" s="3">
        <f>'t1'!N121</f>
        <v>1</v>
      </c>
      <c r="AI121" s="71">
        <v>1624</v>
      </c>
      <c r="AJ121" s="71"/>
      <c r="AK121" s="71"/>
      <c r="AL121" s="71"/>
      <c r="AM121" s="68"/>
      <c r="AN121" s="72"/>
      <c r="AO121" s="72"/>
      <c r="AP121" s="72">
        <v>483</v>
      </c>
      <c r="AQ121" s="72"/>
      <c r="AR121" s="72"/>
      <c r="AS121" s="72"/>
      <c r="AT121" s="72"/>
      <c r="AU121" s="72"/>
      <c r="AV121" s="72">
        <v>3991</v>
      </c>
      <c r="AW121" s="72"/>
      <c r="AX121" s="72"/>
      <c r="AY121" s="72">
        <v>23200</v>
      </c>
      <c r="AZ121" s="72"/>
      <c r="BA121" s="72"/>
      <c r="BB121" s="72"/>
      <c r="BC121" s="72"/>
      <c r="BD121" s="72"/>
      <c r="BE121" s="72"/>
      <c r="BF121" s="72"/>
      <c r="BG121" s="72">
        <v>474</v>
      </c>
      <c r="BH121" s="138">
        <f t="shared" si="51"/>
        <v>29772</v>
      </c>
      <c r="BI121" s="3">
        <f>'t1'!AS121</f>
        <v>0</v>
      </c>
    </row>
    <row r="122" spans="1:61" ht="13.5" customHeight="1">
      <c r="A122" s="59" t="str">
        <f>'t1'!A122</f>
        <v>operatore tecnico special.to esperto - c (2)</v>
      </c>
      <c r="B122" s="78" t="str">
        <f>'t1'!B122</f>
        <v>T14E59</v>
      </c>
      <c r="C122" s="202">
        <f t="shared" si="52"/>
        <v>7277</v>
      </c>
      <c r="D122" s="202">
        <f t="shared" si="27"/>
        <v>0</v>
      </c>
      <c r="E122" s="202">
        <f t="shared" si="28"/>
        <v>0</v>
      </c>
      <c r="F122" s="202">
        <f t="shared" si="29"/>
        <v>0</v>
      </c>
      <c r="G122" s="200">
        <f t="shared" si="30"/>
        <v>0</v>
      </c>
      <c r="H122" s="203">
        <f t="shared" si="31"/>
        <v>0</v>
      </c>
      <c r="I122" s="203">
        <f t="shared" si="32"/>
        <v>0</v>
      </c>
      <c r="J122" s="203">
        <f t="shared" si="33"/>
        <v>2457</v>
      </c>
      <c r="K122" s="203">
        <f t="shared" si="34"/>
        <v>0</v>
      </c>
      <c r="L122" s="203">
        <f t="shared" si="34"/>
        <v>0</v>
      </c>
      <c r="M122" s="203">
        <f t="shared" si="35"/>
        <v>0</v>
      </c>
      <c r="N122" s="203">
        <f t="shared" si="36"/>
        <v>0</v>
      </c>
      <c r="O122" s="203">
        <f t="shared" si="37"/>
        <v>0</v>
      </c>
      <c r="P122" s="203">
        <f t="shared" si="38"/>
        <v>53566</v>
      </c>
      <c r="Q122" s="203">
        <f t="shared" si="39"/>
        <v>82074</v>
      </c>
      <c r="R122" s="203">
        <f t="shared" si="40"/>
        <v>0</v>
      </c>
      <c r="S122" s="203">
        <f t="shared" si="41"/>
        <v>70877</v>
      </c>
      <c r="T122" s="203">
        <f t="shared" si="42"/>
        <v>0</v>
      </c>
      <c r="U122" s="203">
        <f t="shared" si="43"/>
        <v>0</v>
      </c>
      <c r="V122" s="203">
        <f t="shared" si="44"/>
        <v>0</v>
      </c>
      <c r="W122" s="203">
        <f t="shared" si="45"/>
        <v>0</v>
      </c>
      <c r="X122" s="203">
        <f t="shared" si="46"/>
        <v>0</v>
      </c>
      <c r="Y122" s="203">
        <f t="shared" si="47"/>
        <v>0</v>
      </c>
      <c r="Z122" s="203">
        <f t="shared" si="48"/>
        <v>1121</v>
      </c>
      <c r="AA122" s="203">
        <f t="shared" si="49"/>
        <v>26752</v>
      </c>
      <c r="AB122" s="138">
        <f t="shared" si="53"/>
        <v>244124</v>
      </c>
      <c r="AC122" s="3">
        <f>'t1'!N122</f>
        <v>1</v>
      </c>
      <c r="AI122" s="71">
        <v>7277</v>
      </c>
      <c r="AJ122" s="71"/>
      <c r="AK122" s="71"/>
      <c r="AL122" s="71"/>
      <c r="AM122" s="68"/>
      <c r="AN122" s="72"/>
      <c r="AO122" s="72"/>
      <c r="AP122" s="72">
        <v>2457</v>
      </c>
      <c r="AQ122" s="72"/>
      <c r="AR122" s="72"/>
      <c r="AS122" s="72"/>
      <c r="AT122" s="72"/>
      <c r="AU122" s="72"/>
      <c r="AV122" s="72">
        <v>53566</v>
      </c>
      <c r="AW122" s="72">
        <v>82074</v>
      </c>
      <c r="AX122" s="72"/>
      <c r="AY122" s="72">
        <v>70877</v>
      </c>
      <c r="AZ122" s="72"/>
      <c r="BA122" s="72"/>
      <c r="BB122" s="72"/>
      <c r="BC122" s="72"/>
      <c r="BD122" s="72"/>
      <c r="BE122" s="72"/>
      <c r="BF122" s="72">
        <v>1121</v>
      </c>
      <c r="BG122" s="72">
        <v>26752</v>
      </c>
      <c r="BH122" s="138">
        <f t="shared" si="51"/>
        <v>244124</v>
      </c>
      <c r="BI122" s="3">
        <f>'t1'!AS122</f>
        <v>0</v>
      </c>
    </row>
    <row r="123" spans="1:61" ht="13.5" customHeight="1">
      <c r="A123" s="59" t="str">
        <f>'t1'!A123</f>
        <v>operatore tecnico special.to - bs</v>
      </c>
      <c r="B123" s="78" t="str">
        <f>'t1'!B123</f>
        <v>T13059</v>
      </c>
      <c r="C123" s="202">
        <f t="shared" si="52"/>
        <v>12174</v>
      </c>
      <c r="D123" s="202">
        <f t="shared" si="27"/>
        <v>0</v>
      </c>
      <c r="E123" s="202">
        <f t="shared" si="28"/>
        <v>0</v>
      </c>
      <c r="F123" s="202">
        <f t="shared" si="29"/>
        <v>0</v>
      </c>
      <c r="G123" s="200">
        <f t="shared" si="30"/>
        <v>0</v>
      </c>
      <c r="H123" s="203">
        <f t="shared" si="31"/>
        <v>0</v>
      </c>
      <c r="I123" s="203">
        <f t="shared" si="32"/>
        <v>0</v>
      </c>
      <c r="J123" s="203">
        <f t="shared" si="33"/>
        <v>3625</v>
      </c>
      <c r="K123" s="203">
        <f t="shared" si="34"/>
        <v>0</v>
      </c>
      <c r="L123" s="203">
        <f t="shared" si="34"/>
        <v>1033</v>
      </c>
      <c r="M123" s="203">
        <f t="shared" si="35"/>
        <v>13318</v>
      </c>
      <c r="N123" s="203">
        <f t="shared" si="36"/>
        <v>0</v>
      </c>
      <c r="O123" s="203">
        <f t="shared" si="37"/>
        <v>0</v>
      </c>
      <c r="P123" s="203">
        <f t="shared" si="38"/>
        <v>71407</v>
      </c>
      <c r="Q123" s="203">
        <f t="shared" si="39"/>
        <v>116640</v>
      </c>
      <c r="R123" s="203">
        <f t="shared" si="40"/>
        <v>0</v>
      </c>
      <c r="S123" s="203">
        <f t="shared" si="41"/>
        <v>114908</v>
      </c>
      <c r="T123" s="203">
        <f t="shared" si="42"/>
        <v>0</v>
      </c>
      <c r="U123" s="203">
        <f t="shared" si="43"/>
        <v>0</v>
      </c>
      <c r="V123" s="203">
        <f t="shared" si="44"/>
        <v>0</v>
      </c>
      <c r="W123" s="203">
        <f t="shared" si="45"/>
        <v>0</v>
      </c>
      <c r="X123" s="203">
        <f t="shared" si="46"/>
        <v>0</v>
      </c>
      <c r="Y123" s="203">
        <f t="shared" si="47"/>
        <v>0</v>
      </c>
      <c r="Z123" s="203">
        <f t="shared" si="48"/>
        <v>0</v>
      </c>
      <c r="AA123" s="203">
        <f t="shared" si="49"/>
        <v>42560</v>
      </c>
      <c r="AB123" s="138">
        <f t="shared" si="53"/>
        <v>375665</v>
      </c>
      <c r="AC123" s="3">
        <f>'t1'!N123</f>
        <v>1</v>
      </c>
      <c r="AI123" s="71">
        <v>12174</v>
      </c>
      <c r="AJ123" s="71"/>
      <c r="AK123" s="71"/>
      <c r="AL123" s="71"/>
      <c r="AM123" s="68"/>
      <c r="AN123" s="72"/>
      <c r="AO123" s="72"/>
      <c r="AP123" s="72">
        <v>3625</v>
      </c>
      <c r="AQ123" s="72"/>
      <c r="AR123" s="72">
        <v>1033</v>
      </c>
      <c r="AS123" s="72">
        <v>13318</v>
      </c>
      <c r="AT123" s="72"/>
      <c r="AU123" s="72"/>
      <c r="AV123" s="72">
        <v>71407</v>
      </c>
      <c r="AW123" s="72">
        <v>116640</v>
      </c>
      <c r="AX123" s="72"/>
      <c r="AY123" s="72">
        <v>114908</v>
      </c>
      <c r="AZ123" s="72"/>
      <c r="BA123" s="72"/>
      <c r="BB123" s="72"/>
      <c r="BC123" s="72"/>
      <c r="BD123" s="72"/>
      <c r="BE123" s="72"/>
      <c r="BF123" s="72"/>
      <c r="BG123" s="72">
        <v>42560</v>
      </c>
      <c r="BH123" s="138">
        <f t="shared" si="51"/>
        <v>375665</v>
      </c>
      <c r="BI123" s="3">
        <f>'t1'!AS123</f>
        <v>0</v>
      </c>
    </row>
    <row r="124" spans="1:61" ht="13.5" customHeight="1">
      <c r="A124" s="59" t="str">
        <f>'t1'!A124</f>
        <v>operatore socio sanitario - bs</v>
      </c>
      <c r="B124" s="78" t="str">
        <f>'t1'!B124</f>
        <v>T13660</v>
      </c>
      <c r="C124" s="202">
        <f t="shared" si="52"/>
        <v>111543</v>
      </c>
      <c r="D124" s="202">
        <f t="shared" si="27"/>
        <v>0</v>
      </c>
      <c r="E124" s="202">
        <f t="shared" si="28"/>
        <v>0</v>
      </c>
      <c r="F124" s="202">
        <f t="shared" si="29"/>
        <v>0</v>
      </c>
      <c r="G124" s="200">
        <f t="shared" si="30"/>
        <v>0</v>
      </c>
      <c r="H124" s="203">
        <f t="shared" si="31"/>
        <v>0</v>
      </c>
      <c r="I124" s="203">
        <f t="shared" si="32"/>
        <v>0</v>
      </c>
      <c r="J124" s="203">
        <f t="shared" si="33"/>
        <v>0</v>
      </c>
      <c r="K124" s="203">
        <f t="shared" si="34"/>
        <v>0</v>
      </c>
      <c r="L124" s="203">
        <f t="shared" si="34"/>
        <v>0</v>
      </c>
      <c r="M124" s="203">
        <f t="shared" si="35"/>
        <v>141733</v>
      </c>
      <c r="N124" s="203">
        <f t="shared" si="36"/>
        <v>0</v>
      </c>
      <c r="O124" s="203">
        <f t="shared" si="37"/>
        <v>0</v>
      </c>
      <c r="P124" s="203">
        <f t="shared" si="38"/>
        <v>15633</v>
      </c>
      <c r="Q124" s="203">
        <f t="shared" si="39"/>
        <v>966358</v>
      </c>
      <c r="R124" s="203">
        <f t="shared" si="40"/>
        <v>0</v>
      </c>
      <c r="S124" s="203">
        <f t="shared" si="41"/>
        <v>923238</v>
      </c>
      <c r="T124" s="203">
        <f t="shared" si="42"/>
        <v>0</v>
      </c>
      <c r="U124" s="203">
        <f t="shared" si="43"/>
        <v>0</v>
      </c>
      <c r="V124" s="203">
        <f t="shared" si="44"/>
        <v>0</v>
      </c>
      <c r="W124" s="203">
        <f t="shared" si="45"/>
        <v>0</v>
      </c>
      <c r="X124" s="203">
        <f t="shared" si="46"/>
        <v>0</v>
      </c>
      <c r="Y124" s="203">
        <f t="shared" si="47"/>
        <v>0</v>
      </c>
      <c r="Z124" s="203">
        <f t="shared" si="48"/>
        <v>13602</v>
      </c>
      <c r="AA124" s="203">
        <f t="shared" si="49"/>
        <v>61921</v>
      </c>
      <c r="AB124" s="138">
        <f t="shared" si="53"/>
        <v>2234028</v>
      </c>
      <c r="AC124" s="3">
        <f>'t1'!N124</f>
        <v>1</v>
      </c>
      <c r="AI124" s="71">
        <v>111543</v>
      </c>
      <c r="AJ124" s="71"/>
      <c r="AK124" s="71"/>
      <c r="AL124" s="71"/>
      <c r="AM124" s="68"/>
      <c r="AN124" s="72"/>
      <c r="AO124" s="72"/>
      <c r="AP124" s="72"/>
      <c r="AQ124" s="72"/>
      <c r="AR124" s="72"/>
      <c r="AS124" s="72">
        <v>141733</v>
      </c>
      <c r="AT124" s="72"/>
      <c r="AU124" s="72"/>
      <c r="AV124" s="72">
        <v>15633</v>
      </c>
      <c r="AW124" s="72">
        <v>966358</v>
      </c>
      <c r="AX124" s="72"/>
      <c r="AY124" s="72">
        <v>923238</v>
      </c>
      <c r="AZ124" s="72"/>
      <c r="BA124" s="72"/>
      <c r="BB124" s="72"/>
      <c r="BC124" s="72"/>
      <c r="BD124" s="72"/>
      <c r="BE124" s="72"/>
      <c r="BF124" s="72">
        <v>13602</v>
      </c>
      <c r="BG124" s="72">
        <v>61921</v>
      </c>
      <c r="BH124" s="138">
        <f t="shared" si="51"/>
        <v>2234028</v>
      </c>
      <c r="BI124" s="3">
        <f>'t1'!AS124</f>
        <v>0</v>
      </c>
    </row>
    <row r="125" spans="1:61" ht="13.5" customHeight="1">
      <c r="A125" s="59" t="str">
        <f>'t1'!A125</f>
        <v>operatore tecnico - b</v>
      </c>
      <c r="B125" s="78" t="str">
        <f>'t1'!B125</f>
        <v>T12057</v>
      </c>
      <c r="C125" s="202">
        <f t="shared" si="52"/>
        <v>31455</v>
      </c>
      <c r="D125" s="202">
        <f t="shared" si="27"/>
        <v>0</v>
      </c>
      <c r="E125" s="202">
        <f t="shared" si="28"/>
        <v>0</v>
      </c>
      <c r="F125" s="202">
        <f t="shared" si="29"/>
        <v>0</v>
      </c>
      <c r="G125" s="200">
        <f t="shared" si="30"/>
        <v>0</v>
      </c>
      <c r="H125" s="203">
        <f t="shared" si="31"/>
        <v>0</v>
      </c>
      <c r="I125" s="203">
        <f t="shared" si="32"/>
        <v>0</v>
      </c>
      <c r="J125" s="203">
        <f t="shared" si="33"/>
        <v>0</v>
      </c>
      <c r="K125" s="203">
        <f t="shared" si="34"/>
        <v>0</v>
      </c>
      <c r="L125" s="203">
        <f t="shared" si="34"/>
        <v>1451</v>
      </c>
      <c r="M125" s="203">
        <f t="shared" si="35"/>
        <v>31899</v>
      </c>
      <c r="N125" s="203">
        <f t="shared" si="36"/>
        <v>0</v>
      </c>
      <c r="O125" s="203">
        <f t="shared" si="37"/>
        <v>0</v>
      </c>
      <c r="P125" s="203">
        <f t="shared" si="38"/>
        <v>4041</v>
      </c>
      <c r="Q125" s="203">
        <f t="shared" si="39"/>
        <v>146378</v>
      </c>
      <c r="R125" s="203">
        <f t="shared" si="40"/>
        <v>0</v>
      </c>
      <c r="S125" s="203">
        <f t="shared" si="41"/>
        <v>238374</v>
      </c>
      <c r="T125" s="203">
        <f t="shared" si="42"/>
        <v>0</v>
      </c>
      <c r="U125" s="203">
        <f t="shared" si="43"/>
        <v>0</v>
      </c>
      <c r="V125" s="203">
        <f t="shared" si="44"/>
        <v>0</v>
      </c>
      <c r="W125" s="203">
        <f t="shared" si="45"/>
        <v>0</v>
      </c>
      <c r="X125" s="203">
        <f t="shared" si="46"/>
        <v>0</v>
      </c>
      <c r="Y125" s="203">
        <f t="shared" si="47"/>
        <v>0</v>
      </c>
      <c r="Z125" s="203">
        <f t="shared" si="48"/>
        <v>0</v>
      </c>
      <c r="AA125" s="203">
        <f t="shared" si="49"/>
        <v>11041</v>
      </c>
      <c r="AB125" s="138">
        <f t="shared" si="53"/>
        <v>464639</v>
      </c>
      <c r="AC125" s="3">
        <f>'t1'!N125</f>
        <v>1</v>
      </c>
      <c r="AI125" s="71">
        <v>31455</v>
      </c>
      <c r="AJ125" s="71"/>
      <c r="AK125" s="71"/>
      <c r="AL125" s="71"/>
      <c r="AM125" s="68"/>
      <c r="AN125" s="72"/>
      <c r="AO125" s="72"/>
      <c r="AP125" s="72"/>
      <c r="AQ125" s="72"/>
      <c r="AR125" s="72">
        <v>1451</v>
      </c>
      <c r="AS125" s="72">
        <v>31899</v>
      </c>
      <c r="AT125" s="72"/>
      <c r="AU125" s="72"/>
      <c r="AV125" s="72">
        <v>4041</v>
      </c>
      <c r="AW125" s="72">
        <v>146378</v>
      </c>
      <c r="AX125" s="72"/>
      <c r="AY125" s="72">
        <v>238374</v>
      </c>
      <c r="AZ125" s="72"/>
      <c r="BA125" s="72"/>
      <c r="BB125" s="72"/>
      <c r="BC125" s="72"/>
      <c r="BD125" s="72"/>
      <c r="BE125" s="72"/>
      <c r="BF125" s="72"/>
      <c r="BG125" s="72">
        <v>11041</v>
      </c>
      <c r="BH125" s="138">
        <f t="shared" si="51"/>
        <v>464639</v>
      </c>
      <c r="BI125" s="3">
        <f>'t1'!AS125</f>
        <v>0</v>
      </c>
    </row>
    <row r="126" spans="1:61" ht="13.5" customHeight="1">
      <c r="A126" s="59" t="str">
        <f>'t1'!A126</f>
        <v>operatore tecnico addetto all'assistenza - b</v>
      </c>
      <c r="B126" s="78" t="str">
        <f>'t1'!B126</f>
        <v>T12058</v>
      </c>
      <c r="C126" s="202">
        <f t="shared" si="52"/>
        <v>4678</v>
      </c>
      <c r="D126" s="202">
        <f t="shared" si="27"/>
        <v>0</v>
      </c>
      <c r="E126" s="202">
        <f t="shared" si="28"/>
        <v>0</v>
      </c>
      <c r="F126" s="202">
        <f t="shared" si="29"/>
        <v>0</v>
      </c>
      <c r="G126" s="200">
        <f t="shared" si="30"/>
        <v>0</v>
      </c>
      <c r="H126" s="203">
        <f t="shared" si="31"/>
        <v>0</v>
      </c>
      <c r="I126" s="203">
        <f t="shared" si="32"/>
        <v>0</v>
      </c>
      <c r="J126" s="203">
        <f t="shared" si="33"/>
        <v>0</v>
      </c>
      <c r="K126" s="203">
        <f t="shared" si="34"/>
        <v>0</v>
      </c>
      <c r="L126" s="203">
        <f t="shared" si="34"/>
        <v>0</v>
      </c>
      <c r="M126" s="203">
        <f t="shared" si="35"/>
        <v>14185</v>
      </c>
      <c r="N126" s="203">
        <f t="shared" si="36"/>
        <v>0</v>
      </c>
      <c r="O126" s="203">
        <f t="shared" si="37"/>
        <v>0</v>
      </c>
      <c r="P126" s="203">
        <f t="shared" si="38"/>
        <v>0</v>
      </c>
      <c r="Q126" s="203">
        <f t="shared" si="39"/>
        <v>13330</v>
      </c>
      <c r="R126" s="203">
        <f t="shared" si="40"/>
        <v>0</v>
      </c>
      <c r="S126" s="203">
        <f t="shared" si="41"/>
        <v>31216</v>
      </c>
      <c r="T126" s="203">
        <f t="shared" si="42"/>
        <v>0</v>
      </c>
      <c r="U126" s="203">
        <f t="shared" si="43"/>
        <v>0</v>
      </c>
      <c r="V126" s="203">
        <f t="shared" si="44"/>
        <v>0</v>
      </c>
      <c r="W126" s="203">
        <f t="shared" si="45"/>
        <v>0</v>
      </c>
      <c r="X126" s="203">
        <f t="shared" si="46"/>
        <v>0</v>
      </c>
      <c r="Y126" s="203">
        <f t="shared" si="47"/>
        <v>0</v>
      </c>
      <c r="Z126" s="203">
        <f t="shared" si="48"/>
        <v>0</v>
      </c>
      <c r="AA126" s="203">
        <f t="shared" si="49"/>
        <v>114</v>
      </c>
      <c r="AB126" s="138">
        <f t="shared" si="53"/>
        <v>63523</v>
      </c>
      <c r="AC126" s="3">
        <f>'t1'!N126</f>
        <v>1</v>
      </c>
      <c r="AI126" s="71">
        <v>4678</v>
      </c>
      <c r="AJ126" s="71"/>
      <c r="AK126" s="71"/>
      <c r="AL126" s="71"/>
      <c r="AM126" s="68"/>
      <c r="AN126" s="72"/>
      <c r="AO126" s="72"/>
      <c r="AP126" s="72"/>
      <c r="AQ126" s="72"/>
      <c r="AR126" s="72"/>
      <c r="AS126" s="72">
        <v>14185</v>
      </c>
      <c r="AT126" s="72"/>
      <c r="AU126" s="72"/>
      <c r="AV126" s="72"/>
      <c r="AW126" s="72">
        <v>13330</v>
      </c>
      <c r="AX126" s="72"/>
      <c r="AY126" s="72">
        <v>31216</v>
      </c>
      <c r="AZ126" s="72"/>
      <c r="BA126" s="72"/>
      <c r="BB126" s="72"/>
      <c r="BC126" s="72"/>
      <c r="BD126" s="72"/>
      <c r="BE126" s="72"/>
      <c r="BF126" s="72"/>
      <c r="BG126" s="72">
        <v>114</v>
      </c>
      <c r="BH126" s="138">
        <f t="shared" si="51"/>
        <v>63523</v>
      </c>
      <c r="BI126" s="3">
        <f>'t1'!AS126</f>
        <v>0</v>
      </c>
    </row>
    <row r="127" spans="1:61" ht="13.5" customHeight="1">
      <c r="A127" s="59" t="str">
        <f>'t1'!A127</f>
        <v>ausiliario specializzato - a</v>
      </c>
      <c r="B127" s="78" t="str">
        <f>'t1'!B127</f>
        <v>T11008</v>
      </c>
      <c r="C127" s="202">
        <f t="shared" si="52"/>
        <v>1087</v>
      </c>
      <c r="D127" s="202">
        <f t="shared" si="27"/>
        <v>0</v>
      </c>
      <c r="E127" s="202">
        <f t="shared" si="28"/>
        <v>0</v>
      </c>
      <c r="F127" s="202">
        <f t="shared" si="29"/>
        <v>0</v>
      </c>
      <c r="G127" s="200">
        <f t="shared" si="30"/>
        <v>0</v>
      </c>
      <c r="H127" s="203">
        <f t="shared" si="31"/>
        <v>0</v>
      </c>
      <c r="I127" s="203">
        <f t="shared" si="32"/>
        <v>0</v>
      </c>
      <c r="J127" s="203">
        <f t="shared" si="33"/>
        <v>279</v>
      </c>
      <c r="K127" s="203">
        <f t="shared" si="34"/>
        <v>0</v>
      </c>
      <c r="L127" s="203">
        <f t="shared" si="34"/>
        <v>0</v>
      </c>
      <c r="M127" s="203">
        <f t="shared" si="35"/>
        <v>0</v>
      </c>
      <c r="N127" s="203">
        <f t="shared" si="36"/>
        <v>0</v>
      </c>
      <c r="O127" s="203">
        <f t="shared" si="37"/>
        <v>0</v>
      </c>
      <c r="P127" s="203">
        <f t="shared" si="38"/>
        <v>0</v>
      </c>
      <c r="Q127" s="203">
        <f t="shared" si="39"/>
        <v>4246</v>
      </c>
      <c r="R127" s="203">
        <f t="shared" si="40"/>
        <v>0</v>
      </c>
      <c r="S127" s="203">
        <f t="shared" si="41"/>
        <v>5998</v>
      </c>
      <c r="T127" s="203">
        <f t="shared" si="42"/>
        <v>0</v>
      </c>
      <c r="U127" s="203">
        <f t="shared" si="43"/>
        <v>0</v>
      </c>
      <c r="V127" s="203">
        <f t="shared" si="44"/>
        <v>0</v>
      </c>
      <c r="W127" s="203">
        <f t="shared" si="45"/>
        <v>0</v>
      </c>
      <c r="X127" s="203">
        <f t="shared" si="46"/>
        <v>0</v>
      </c>
      <c r="Y127" s="203">
        <f t="shared" si="47"/>
        <v>0</v>
      </c>
      <c r="Z127" s="203">
        <f t="shared" si="48"/>
        <v>0</v>
      </c>
      <c r="AA127" s="203">
        <f t="shared" si="49"/>
        <v>0</v>
      </c>
      <c r="AB127" s="138">
        <f t="shared" si="53"/>
        <v>11610</v>
      </c>
      <c r="AC127" s="3">
        <f>'t1'!N127</f>
        <v>1</v>
      </c>
      <c r="AI127" s="71">
        <v>1087</v>
      </c>
      <c r="AJ127" s="71"/>
      <c r="AK127" s="71"/>
      <c r="AL127" s="71"/>
      <c r="AM127" s="68"/>
      <c r="AN127" s="72"/>
      <c r="AO127" s="72"/>
      <c r="AP127" s="72">
        <v>279</v>
      </c>
      <c r="AQ127" s="72"/>
      <c r="AR127" s="72"/>
      <c r="AS127" s="72"/>
      <c r="AT127" s="72"/>
      <c r="AU127" s="72"/>
      <c r="AV127" s="72"/>
      <c r="AW127" s="72">
        <v>4246</v>
      </c>
      <c r="AX127" s="72"/>
      <c r="AY127" s="72">
        <v>5998</v>
      </c>
      <c r="AZ127" s="72"/>
      <c r="BA127" s="72"/>
      <c r="BB127" s="72"/>
      <c r="BC127" s="72"/>
      <c r="BD127" s="72"/>
      <c r="BE127" s="72"/>
      <c r="BF127" s="72"/>
      <c r="BG127" s="72"/>
      <c r="BH127" s="138">
        <f t="shared" si="51"/>
        <v>11610</v>
      </c>
      <c r="BI127" s="3">
        <f>'t1'!AS127</f>
        <v>0</v>
      </c>
    </row>
    <row r="128" spans="1:61" ht="13.5" customHeight="1">
      <c r="A128" s="59" t="str">
        <f>'t1'!A128</f>
        <v>profilo atipico ruolo tecnico</v>
      </c>
      <c r="B128" s="78" t="str">
        <f>'t1'!B128</f>
        <v>T00062</v>
      </c>
      <c r="C128" s="202">
        <f t="shared" si="52"/>
        <v>0</v>
      </c>
      <c r="D128" s="202">
        <f t="shared" si="27"/>
        <v>0</v>
      </c>
      <c r="E128" s="202">
        <f t="shared" si="28"/>
        <v>0</v>
      </c>
      <c r="F128" s="202">
        <f t="shared" si="29"/>
        <v>0</v>
      </c>
      <c r="G128" s="200">
        <f t="shared" si="30"/>
        <v>0</v>
      </c>
      <c r="H128" s="203">
        <f t="shared" si="31"/>
        <v>0</v>
      </c>
      <c r="I128" s="203">
        <f t="shared" si="32"/>
        <v>0</v>
      </c>
      <c r="J128" s="203">
        <f t="shared" si="33"/>
        <v>0</v>
      </c>
      <c r="K128" s="203">
        <f t="shared" si="34"/>
        <v>0</v>
      </c>
      <c r="L128" s="203">
        <f t="shared" si="34"/>
        <v>0</v>
      </c>
      <c r="M128" s="203">
        <f t="shared" si="35"/>
        <v>0</v>
      </c>
      <c r="N128" s="203">
        <f t="shared" si="36"/>
        <v>0</v>
      </c>
      <c r="O128" s="203">
        <f t="shared" si="37"/>
        <v>0</v>
      </c>
      <c r="P128" s="203">
        <f t="shared" si="38"/>
        <v>0</v>
      </c>
      <c r="Q128" s="203">
        <f t="shared" si="39"/>
        <v>0</v>
      </c>
      <c r="R128" s="203">
        <f t="shared" si="40"/>
        <v>0</v>
      </c>
      <c r="S128" s="203">
        <f t="shared" si="41"/>
        <v>0</v>
      </c>
      <c r="T128" s="203">
        <f t="shared" si="42"/>
        <v>0</v>
      </c>
      <c r="U128" s="203">
        <f t="shared" si="43"/>
        <v>0</v>
      </c>
      <c r="V128" s="203">
        <f t="shared" si="44"/>
        <v>0</v>
      </c>
      <c r="W128" s="203">
        <f t="shared" si="45"/>
        <v>0</v>
      </c>
      <c r="X128" s="203">
        <f t="shared" si="46"/>
        <v>0</v>
      </c>
      <c r="Y128" s="203">
        <f t="shared" si="47"/>
        <v>0</v>
      </c>
      <c r="Z128" s="203">
        <f t="shared" si="48"/>
        <v>0</v>
      </c>
      <c r="AA128" s="203">
        <f t="shared" si="49"/>
        <v>0</v>
      </c>
      <c r="AB128" s="138">
        <f t="shared" si="53"/>
        <v>0</v>
      </c>
      <c r="AC128" s="3">
        <f>'t1'!N128</f>
        <v>0</v>
      </c>
      <c r="AI128" s="71"/>
      <c r="AJ128" s="71"/>
      <c r="AK128" s="71"/>
      <c r="AL128" s="71"/>
      <c r="AM128" s="68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138">
        <f t="shared" si="51"/>
        <v>0</v>
      </c>
      <c r="BI128" s="3">
        <f>'t1'!AS128</f>
        <v>0</v>
      </c>
    </row>
    <row r="129" spans="1:61" ht="13.5" customHeight="1">
      <c r="A129" s="59" t="str">
        <f>'t1'!A129</f>
        <v>dirigente amm.vo con incarico di struttura complessa</v>
      </c>
      <c r="B129" s="78" t="str">
        <f>'t1'!B129</f>
        <v>AD0032</v>
      </c>
      <c r="C129" s="202">
        <f t="shared" si="52"/>
        <v>3583</v>
      </c>
      <c r="D129" s="202">
        <f t="shared" si="27"/>
        <v>84333</v>
      </c>
      <c r="E129" s="202">
        <f t="shared" si="28"/>
        <v>0</v>
      </c>
      <c r="F129" s="202">
        <f t="shared" si="29"/>
        <v>72653</v>
      </c>
      <c r="G129" s="200">
        <f t="shared" si="30"/>
        <v>211075</v>
      </c>
      <c r="H129" s="203">
        <f t="shared" si="31"/>
        <v>89664</v>
      </c>
      <c r="I129" s="203">
        <f t="shared" si="32"/>
        <v>0</v>
      </c>
      <c r="J129" s="203">
        <f t="shared" si="33"/>
        <v>0</v>
      </c>
      <c r="K129" s="203">
        <f t="shared" si="34"/>
        <v>26697</v>
      </c>
      <c r="L129" s="203">
        <f t="shared" si="34"/>
        <v>319</v>
      </c>
      <c r="M129" s="203">
        <f t="shared" si="35"/>
        <v>0</v>
      </c>
      <c r="N129" s="203">
        <f t="shared" si="36"/>
        <v>0</v>
      </c>
      <c r="O129" s="203">
        <f t="shared" si="37"/>
        <v>0</v>
      </c>
      <c r="P129" s="203">
        <f t="shared" si="38"/>
        <v>0</v>
      </c>
      <c r="Q129" s="203">
        <f t="shared" si="39"/>
        <v>723</v>
      </c>
      <c r="R129" s="203">
        <f t="shared" si="40"/>
        <v>0</v>
      </c>
      <c r="S129" s="203">
        <f t="shared" si="41"/>
        <v>0</v>
      </c>
      <c r="T129" s="203">
        <f t="shared" si="42"/>
        <v>0</v>
      </c>
      <c r="U129" s="203">
        <f t="shared" si="43"/>
        <v>0</v>
      </c>
      <c r="V129" s="203">
        <f t="shared" si="44"/>
        <v>0</v>
      </c>
      <c r="W129" s="203">
        <f t="shared" si="45"/>
        <v>0</v>
      </c>
      <c r="X129" s="203">
        <f t="shared" si="46"/>
        <v>0</v>
      </c>
      <c r="Y129" s="203">
        <f t="shared" si="47"/>
        <v>0</v>
      </c>
      <c r="Z129" s="203">
        <f t="shared" si="48"/>
        <v>0</v>
      </c>
      <c r="AA129" s="203">
        <f t="shared" si="49"/>
        <v>0</v>
      </c>
      <c r="AB129" s="138">
        <f t="shared" si="53"/>
        <v>489047</v>
      </c>
      <c r="AC129" s="3">
        <f>'t1'!N129</f>
        <v>1</v>
      </c>
      <c r="AI129" s="71">
        <v>3583</v>
      </c>
      <c r="AJ129" s="71">
        <v>84333</v>
      </c>
      <c r="AK129" s="71"/>
      <c r="AL129" s="71">
        <v>72653</v>
      </c>
      <c r="AM129" s="68">
        <v>211075</v>
      </c>
      <c r="AN129" s="72">
        <v>89664</v>
      </c>
      <c r="AO129" s="72"/>
      <c r="AP129" s="72"/>
      <c r="AQ129" s="72">
        <v>26697</v>
      </c>
      <c r="AR129" s="72">
        <v>319</v>
      </c>
      <c r="AS129" s="72"/>
      <c r="AT129" s="72"/>
      <c r="AU129" s="72"/>
      <c r="AV129" s="72"/>
      <c r="AW129" s="72">
        <v>723</v>
      </c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138">
        <f t="shared" si="51"/>
        <v>489047</v>
      </c>
      <c r="BI129" s="3">
        <f>'t1'!AS129</f>
        <v>0</v>
      </c>
    </row>
    <row r="130" spans="1:61" ht="13.5" customHeight="1">
      <c r="A130" s="59" t="str">
        <f>'t1'!A130</f>
        <v>dirigente amm.vo con incarico di struttura semplice</v>
      </c>
      <c r="B130" s="78" t="str">
        <f>'t1'!B130</f>
        <v>AD0S31</v>
      </c>
      <c r="C130" s="202">
        <f t="shared" si="52"/>
        <v>1162</v>
      </c>
      <c r="D130" s="202">
        <f t="shared" si="27"/>
        <v>0</v>
      </c>
      <c r="E130" s="202">
        <f t="shared" si="28"/>
        <v>0</v>
      </c>
      <c r="F130" s="202">
        <f t="shared" si="29"/>
        <v>14064</v>
      </c>
      <c r="G130" s="200">
        <f t="shared" si="30"/>
        <v>40978</v>
      </c>
      <c r="H130" s="203">
        <f t="shared" si="31"/>
        <v>36196</v>
      </c>
      <c r="I130" s="203">
        <f t="shared" si="32"/>
        <v>0</v>
      </c>
      <c r="J130" s="203">
        <f t="shared" si="33"/>
        <v>0</v>
      </c>
      <c r="K130" s="203">
        <f t="shared" si="34"/>
        <v>0</v>
      </c>
      <c r="L130" s="203">
        <f t="shared" si="34"/>
        <v>6299</v>
      </c>
      <c r="M130" s="203">
        <f t="shared" si="35"/>
        <v>0</v>
      </c>
      <c r="N130" s="203">
        <f t="shared" si="36"/>
        <v>0</v>
      </c>
      <c r="O130" s="203">
        <f t="shared" si="37"/>
        <v>0</v>
      </c>
      <c r="P130" s="203">
        <f t="shared" si="38"/>
        <v>0</v>
      </c>
      <c r="Q130" s="203">
        <f t="shared" si="39"/>
        <v>0</v>
      </c>
      <c r="R130" s="203">
        <f t="shared" si="40"/>
        <v>0</v>
      </c>
      <c r="S130" s="203">
        <f t="shared" si="41"/>
        <v>0</v>
      </c>
      <c r="T130" s="203">
        <f t="shared" si="42"/>
        <v>0</v>
      </c>
      <c r="U130" s="203">
        <f t="shared" si="43"/>
        <v>0</v>
      </c>
      <c r="V130" s="203">
        <f t="shared" si="44"/>
        <v>0</v>
      </c>
      <c r="W130" s="203">
        <f t="shared" si="45"/>
        <v>0</v>
      </c>
      <c r="X130" s="203">
        <f t="shared" si="46"/>
        <v>0</v>
      </c>
      <c r="Y130" s="203">
        <f t="shared" si="47"/>
        <v>0</v>
      </c>
      <c r="Z130" s="203">
        <f t="shared" si="48"/>
        <v>0</v>
      </c>
      <c r="AA130" s="203">
        <f t="shared" si="49"/>
        <v>0</v>
      </c>
      <c r="AB130" s="138">
        <f t="shared" si="53"/>
        <v>98699</v>
      </c>
      <c r="AC130" s="3">
        <f>'t1'!N130</f>
        <v>1</v>
      </c>
      <c r="AI130" s="71">
        <v>1162</v>
      </c>
      <c r="AJ130" s="71"/>
      <c r="AK130" s="71"/>
      <c r="AL130" s="71">
        <v>14064</v>
      </c>
      <c r="AM130" s="68">
        <v>40978</v>
      </c>
      <c r="AN130" s="72">
        <v>36196</v>
      </c>
      <c r="AO130" s="72"/>
      <c r="AP130" s="72"/>
      <c r="AQ130" s="72"/>
      <c r="AR130" s="72">
        <v>6299</v>
      </c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138">
        <f t="shared" si="51"/>
        <v>98699</v>
      </c>
      <c r="BI130" s="3">
        <f>'t1'!AS130</f>
        <v>0</v>
      </c>
    </row>
    <row r="131" spans="1:61" ht="13.5" customHeight="1">
      <c r="A131" s="59" t="str">
        <f>'t1'!A131</f>
        <v>dirigente amm.vo con altri incar.prof.li</v>
      </c>
      <c r="B131" s="78" t="str">
        <f>'t1'!B131</f>
        <v>AD0A31</v>
      </c>
      <c r="C131" s="202">
        <f t="shared" si="52"/>
        <v>2833</v>
      </c>
      <c r="D131" s="202">
        <f t="shared" si="27"/>
        <v>0</v>
      </c>
      <c r="E131" s="202">
        <f t="shared" si="28"/>
        <v>0</v>
      </c>
      <c r="F131" s="202">
        <f t="shared" si="29"/>
        <v>27210</v>
      </c>
      <c r="G131" s="200">
        <f t="shared" si="30"/>
        <v>58000</v>
      </c>
      <c r="H131" s="203">
        <f t="shared" si="31"/>
        <v>71678</v>
      </c>
      <c r="I131" s="203">
        <f t="shared" si="32"/>
        <v>0</v>
      </c>
      <c r="J131" s="203">
        <f t="shared" si="33"/>
        <v>0</v>
      </c>
      <c r="K131" s="203">
        <f t="shared" si="34"/>
        <v>0</v>
      </c>
      <c r="L131" s="203">
        <f t="shared" si="34"/>
        <v>0</v>
      </c>
      <c r="M131" s="203">
        <f t="shared" si="35"/>
        <v>0</v>
      </c>
      <c r="N131" s="203">
        <f t="shared" si="36"/>
        <v>0</v>
      </c>
      <c r="O131" s="203">
        <f t="shared" si="37"/>
        <v>0</v>
      </c>
      <c r="P131" s="203">
        <f t="shared" si="38"/>
        <v>0</v>
      </c>
      <c r="Q131" s="203">
        <f t="shared" si="39"/>
        <v>0</v>
      </c>
      <c r="R131" s="203">
        <f t="shared" si="40"/>
        <v>0</v>
      </c>
      <c r="S131" s="203">
        <f t="shared" si="41"/>
        <v>0</v>
      </c>
      <c r="T131" s="203">
        <f t="shared" si="42"/>
        <v>0</v>
      </c>
      <c r="U131" s="203">
        <f t="shared" si="43"/>
        <v>0</v>
      </c>
      <c r="V131" s="203">
        <f t="shared" si="44"/>
        <v>0</v>
      </c>
      <c r="W131" s="203">
        <f t="shared" si="45"/>
        <v>0</v>
      </c>
      <c r="X131" s="203">
        <f t="shared" si="46"/>
        <v>0</v>
      </c>
      <c r="Y131" s="203">
        <f t="shared" si="47"/>
        <v>0</v>
      </c>
      <c r="Z131" s="203">
        <f t="shared" si="48"/>
        <v>0</v>
      </c>
      <c r="AA131" s="203">
        <f t="shared" si="49"/>
        <v>0</v>
      </c>
      <c r="AB131" s="138">
        <f t="shared" si="53"/>
        <v>159721</v>
      </c>
      <c r="AC131" s="3">
        <f>'t1'!N131</f>
        <v>1</v>
      </c>
      <c r="AI131" s="71">
        <v>2833</v>
      </c>
      <c r="AJ131" s="71"/>
      <c r="AK131" s="71"/>
      <c r="AL131" s="71">
        <v>27210</v>
      </c>
      <c r="AM131" s="68">
        <v>58000</v>
      </c>
      <c r="AN131" s="72">
        <v>71678</v>
      </c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138">
        <f t="shared" si="51"/>
        <v>159721</v>
      </c>
      <c r="BI131" s="3">
        <f>'t1'!AS131</f>
        <v>0</v>
      </c>
    </row>
    <row r="132" spans="1:61" ht="13.5" customHeight="1">
      <c r="A132" s="59" t="str">
        <f>'t1'!A132</f>
        <v>dirig. amm.vo a t. determinato (art. 15-septies dlgs.502/92)</v>
      </c>
      <c r="B132" s="78" t="str">
        <f>'t1'!B132</f>
        <v>AD0612</v>
      </c>
      <c r="C132" s="202">
        <f t="shared" si="52"/>
        <v>968</v>
      </c>
      <c r="D132" s="202">
        <f t="shared" si="27"/>
        <v>9432</v>
      </c>
      <c r="E132" s="202">
        <f t="shared" si="28"/>
        <v>0</v>
      </c>
      <c r="F132" s="202">
        <f t="shared" si="29"/>
        <v>4989</v>
      </c>
      <c r="G132" s="200">
        <f t="shared" si="30"/>
        <v>48528</v>
      </c>
      <c r="H132" s="203">
        <f t="shared" si="31"/>
        <v>24320</v>
      </c>
      <c r="I132" s="203">
        <f t="shared" si="32"/>
        <v>0</v>
      </c>
      <c r="J132" s="203">
        <f t="shared" si="33"/>
        <v>0</v>
      </c>
      <c r="K132" s="203">
        <f t="shared" si="34"/>
        <v>0</v>
      </c>
      <c r="L132" s="203">
        <f t="shared" si="34"/>
        <v>0</v>
      </c>
      <c r="M132" s="203">
        <f t="shared" si="35"/>
        <v>0</v>
      </c>
      <c r="N132" s="203">
        <f t="shared" si="36"/>
        <v>0</v>
      </c>
      <c r="O132" s="203">
        <f t="shared" si="37"/>
        <v>0</v>
      </c>
      <c r="P132" s="203">
        <f t="shared" si="38"/>
        <v>0</v>
      </c>
      <c r="Q132" s="203">
        <f t="shared" si="39"/>
        <v>0</v>
      </c>
      <c r="R132" s="203">
        <f t="shared" si="40"/>
        <v>0</v>
      </c>
      <c r="S132" s="203">
        <f t="shared" si="41"/>
        <v>0</v>
      </c>
      <c r="T132" s="203">
        <f t="shared" si="42"/>
        <v>0</v>
      </c>
      <c r="U132" s="203">
        <f t="shared" si="43"/>
        <v>0</v>
      </c>
      <c r="V132" s="203">
        <f t="shared" si="44"/>
        <v>0</v>
      </c>
      <c r="W132" s="203">
        <f t="shared" si="45"/>
        <v>0</v>
      </c>
      <c r="X132" s="203">
        <f t="shared" si="46"/>
        <v>0</v>
      </c>
      <c r="Y132" s="203">
        <f t="shared" si="47"/>
        <v>0</v>
      </c>
      <c r="Z132" s="203">
        <f t="shared" si="48"/>
        <v>0</v>
      </c>
      <c r="AA132" s="203">
        <f t="shared" si="49"/>
        <v>0</v>
      </c>
      <c r="AB132" s="138">
        <f t="shared" si="53"/>
        <v>88237</v>
      </c>
      <c r="AC132" s="3">
        <f>'t1'!N132</f>
        <v>1</v>
      </c>
      <c r="AI132" s="71">
        <v>968</v>
      </c>
      <c r="AJ132" s="71">
        <v>9432</v>
      </c>
      <c r="AK132" s="71"/>
      <c r="AL132" s="71">
        <v>4989</v>
      </c>
      <c r="AM132" s="68">
        <v>48528</v>
      </c>
      <c r="AN132" s="72">
        <v>24320</v>
      </c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138">
        <f t="shared" si="51"/>
        <v>88237</v>
      </c>
      <c r="BI132" s="3">
        <f>'t1'!AS132</f>
        <v>0</v>
      </c>
    </row>
    <row r="133" spans="1:61" ht="13.5" customHeight="1">
      <c r="A133" s="59" t="str">
        <f>'t1'!A133</f>
        <v>collaboratore amministrativo prof.le esperto - ds</v>
      </c>
      <c r="B133" s="78" t="str">
        <f>'t1'!B133</f>
        <v>A18029</v>
      </c>
      <c r="C133" s="202">
        <f t="shared" si="52"/>
        <v>22581</v>
      </c>
      <c r="D133" s="202">
        <f t="shared" si="27"/>
        <v>0</v>
      </c>
      <c r="E133" s="202">
        <f t="shared" si="28"/>
        <v>0</v>
      </c>
      <c r="F133" s="202">
        <f t="shared" si="29"/>
        <v>0</v>
      </c>
      <c r="G133" s="200">
        <f t="shared" si="30"/>
        <v>0</v>
      </c>
      <c r="H133" s="203">
        <f t="shared" si="31"/>
        <v>0</v>
      </c>
      <c r="I133" s="203">
        <f t="shared" si="32"/>
        <v>0</v>
      </c>
      <c r="J133" s="203">
        <f t="shared" si="33"/>
        <v>0</v>
      </c>
      <c r="K133" s="203">
        <f t="shared" si="34"/>
        <v>0</v>
      </c>
      <c r="L133" s="203">
        <f t="shared" si="34"/>
        <v>6943</v>
      </c>
      <c r="M133" s="203">
        <f t="shared" si="35"/>
        <v>28383</v>
      </c>
      <c r="N133" s="203">
        <f t="shared" si="36"/>
        <v>0</v>
      </c>
      <c r="O133" s="203">
        <f t="shared" si="37"/>
        <v>0</v>
      </c>
      <c r="P133" s="203">
        <f t="shared" si="38"/>
        <v>0</v>
      </c>
      <c r="Q133" s="203">
        <f t="shared" si="39"/>
        <v>2651</v>
      </c>
      <c r="R133" s="203">
        <f t="shared" si="40"/>
        <v>384749</v>
      </c>
      <c r="S133" s="203">
        <f t="shared" si="41"/>
        <v>399244</v>
      </c>
      <c r="T133" s="203">
        <f t="shared" si="42"/>
        <v>0</v>
      </c>
      <c r="U133" s="203">
        <f t="shared" si="43"/>
        <v>39725</v>
      </c>
      <c r="V133" s="203">
        <f t="shared" si="44"/>
        <v>0</v>
      </c>
      <c r="W133" s="203">
        <f t="shared" si="45"/>
        <v>0</v>
      </c>
      <c r="X133" s="203">
        <f t="shared" si="46"/>
        <v>0</v>
      </c>
      <c r="Y133" s="203">
        <f t="shared" si="47"/>
        <v>0</v>
      </c>
      <c r="Z133" s="203">
        <f t="shared" si="48"/>
        <v>0</v>
      </c>
      <c r="AA133" s="203">
        <f t="shared" si="49"/>
        <v>10332</v>
      </c>
      <c r="AB133" s="138">
        <f t="shared" si="53"/>
        <v>894608</v>
      </c>
      <c r="AC133" s="3">
        <f>'t1'!N133</f>
        <v>1</v>
      </c>
      <c r="AI133" s="71">
        <v>22581</v>
      </c>
      <c r="AJ133" s="71"/>
      <c r="AK133" s="71"/>
      <c r="AL133" s="71"/>
      <c r="AM133" s="68"/>
      <c r="AN133" s="72"/>
      <c r="AO133" s="72"/>
      <c r="AP133" s="72"/>
      <c r="AQ133" s="72"/>
      <c r="AR133" s="72">
        <v>6943</v>
      </c>
      <c r="AS133" s="72">
        <v>28383</v>
      </c>
      <c r="AT133" s="72"/>
      <c r="AU133" s="72"/>
      <c r="AV133" s="72"/>
      <c r="AW133" s="72">
        <v>2651</v>
      </c>
      <c r="AX133" s="72">
        <v>384749</v>
      </c>
      <c r="AY133" s="72">
        <v>399244</v>
      </c>
      <c r="AZ133" s="72"/>
      <c r="BA133" s="72">
        <v>39725</v>
      </c>
      <c r="BB133" s="72"/>
      <c r="BC133" s="72"/>
      <c r="BD133" s="72"/>
      <c r="BE133" s="72"/>
      <c r="BF133" s="72"/>
      <c r="BG133" s="72">
        <v>10332</v>
      </c>
      <c r="BH133" s="138">
        <f t="shared" si="51"/>
        <v>894608</v>
      </c>
      <c r="BI133" s="3">
        <f>'t1'!AS133</f>
        <v>0</v>
      </c>
    </row>
    <row r="134" spans="1:61" ht="13.5" customHeight="1">
      <c r="A134" s="59" t="str">
        <f>'t1'!A134</f>
        <v>collaboratore amministrativo prof.le - d</v>
      </c>
      <c r="B134" s="78" t="str">
        <f>'t1'!B134</f>
        <v>A16028</v>
      </c>
      <c r="C134" s="202">
        <f t="shared" si="52"/>
        <v>39519</v>
      </c>
      <c r="D134" s="202">
        <f aca="true" t="shared" si="54" ref="D134:D140">ROUND(AJ134,0)</f>
        <v>0</v>
      </c>
      <c r="E134" s="202">
        <f aca="true" t="shared" si="55" ref="E134:E140">ROUND(AK134,0)</f>
        <v>0</v>
      </c>
      <c r="F134" s="202">
        <f aca="true" t="shared" si="56" ref="F134:F140">ROUND(AL134,0)</f>
        <v>0</v>
      </c>
      <c r="G134" s="200">
        <f aca="true" t="shared" si="57" ref="G134:G140">ROUND(AM134,0)</f>
        <v>0</v>
      </c>
      <c r="H134" s="203">
        <f aca="true" t="shared" si="58" ref="H134:H140">ROUND(AN134,0)</f>
        <v>0</v>
      </c>
      <c r="I134" s="203">
        <f aca="true" t="shared" si="59" ref="I134:I140">ROUND(AO134,0)</f>
        <v>0</v>
      </c>
      <c r="J134" s="203">
        <f aca="true" t="shared" si="60" ref="J134:J140">ROUND(AP134,0)</f>
        <v>0</v>
      </c>
      <c r="K134" s="203">
        <f aca="true" t="shared" si="61" ref="K134:L140">ROUND(AQ134,0)</f>
        <v>0</v>
      </c>
      <c r="L134" s="203">
        <f t="shared" si="61"/>
        <v>2196</v>
      </c>
      <c r="M134" s="203">
        <f aca="true" t="shared" si="62" ref="M134:M140">ROUND(AS134,0)</f>
        <v>16694</v>
      </c>
      <c r="N134" s="203">
        <f aca="true" t="shared" si="63" ref="N134:N140">ROUND(AT134,0)</f>
        <v>0</v>
      </c>
      <c r="O134" s="203">
        <f aca="true" t="shared" si="64" ref="O134:O140">ROUND(AU134,0)</f>
        <v>0</v>
      </c>
      <c r="P134" s="203">
        <f aca="true" t="shared" si="65" ref="P134:P140">ROUND(AV134,0)</f>
        <v>0</v>
      </c>
      <c r="Q134" s="203">
        <f aca="true" t="shared" si="66" ref="Q134:Q140">ROUND(AW134,0)</f>
        <v>4316</v>
      </c>
      <c r="R134" s="203">
        <f aca="true" t="shared" si="67" ref="R134:R140">ROUND(AX134,0)</f>
        <v>76631</v>
      </c>
      <c r="S134" s="203">
        <f aca="true" t="shared" si="68" ref="S134:S140">ROUND(AY134,0)</f>
        <v>484350</v>
      </c>
      <c r="T134" s="203">
        <f aca="true" t="shared" si="69" ref="T134:T140">ROUND(AZ134,0)</f>
        <v>0</v>
      </c>
      <c r="U134" s="203">
        <f aca="true" t="shared" si="70" ref="U134:U140">ROUND(BA134,0)</f>
        <v>0</v>
      </c>
      <c r="V134" s="203">
        <f aca="true" t="shared" si="71" ref="V134:V140">ROUND(BB134,0)</f>
        <v>0</v>
      </c>
      <c r="W134" s="203">
        <f aca="true" t="shared" si="72" ref="W134:W140">ROUND(BC134,0)</f>
        <v>0</v>
      </c>
      <c r="X134" s="203">
        <f aca="true" t="shared" si="73" ref="X134:X140">ROUND(BD134,0)</f>
        <v>0</v>
      </c>
      <c r="Y134" s="203">
        <f aca="true" t="shared" si="74" ref="Y134:Y140">ROUND(BE134,0)</f>
        <v>0</v>
      </c>
      <c r="Z134" s="203">
        <f aca="true" t="shared" si="75" ref="Z134:Z140">ROUND(BF134,0)</f>
        <v>57</v>
      </c>
      <c r="AA134" s="203">
        <f aca="true" t="shared" si="76" ref="AA134:AA140">ROUND(BG134,0)</f>
        <v>20936</v>
      </c>
      <c r="AB134" s="138">
        <f aca="true" t="shared" si="77" ref="AB134:AB140">SUM(C134:AA134)</f>
        <v>644699</v>
      </c>
      <c r="AC134" s="3">
        <f>'t1'!N134</f>
        <v>1</v>
      </c>
      <c r="AI134" s="71">
        <v>39519</v>
      </c>
      <c r="AJ134" s="71"/>
      <c r="AK134" s="71"/>
      <c r="AL134" s="71"/>
      <c r="AM134" s="68"/>
      <c r="AN134" s="72"/>
      <c r="AO134" s="72"/>
      <c r="AP134" s="72"/>
      <c r="AQ134" s="72"/>
      <c r="AR134" s="72">
        <v>2196</v>
      </c>
      <c r="AS134" s="72">
        <v>16694</v>
      </c>
      <c r="AT134" s="72"/>
      <c r="AU134" s="72"/>
      <c r="AV134" s="72"/>
      <c r="AW134" s="72">
        <v>4316</v>
      </c>
      <c r="AX134" s="72">
        <v>76631</v>
      </c>
      <c r="AY134" s="72">
        <v>484350</v>
      </c>
      <c r="AZ134" s="72"/>
      <c r="BA134" s="72"/>
      <c r="BB134" s="72"/>
      <c r="BC134" s="72"/>
      <c r="BD134" s="72"/>
      <c r="BE134" s="72"/>
      <c r="BF134" s="72">
        <v>57</v>
      </c>
      <c r="BG134" s="72">
        <v>20936</v>
      </c>
      <c r="BH134" s="138">
        <f aca="true" t="shared" si="78" ref="BH134:BH140">SUM(AI134:BG134)</f>
        <v>644699</v>
      </c>
      <c r="BI134" s="3">
        <f>'t1'!AS134</f>
        <v>0</v>
      </c>
    </row>
    <row r="135" spans="1:61" ht="13.5" customHeight="1">
      <c r="A135" s="59" t="str">
        <f>'t1'!A135</f>
        <v>assistente amministrativo - c</v>
      </c>
      <c r="B135" s="78" t="str">
        <f>'t1'!B135</f>
        <v>A14005</v>
      </c>
      <c r="C135" s="202">
        <f aca="true" t="shared" si="79" ref="C135:C140">ROUND(AI135,0)</f>
        <v>55303</v>
      </c>
      <c r="D135" s="202">
        <f t="shared" si="54"/>
        <v>0</v>
      </c>
      <c r="E135" s="202">
        <f t="shared" si="55"/>
        <v>0</v>
      </c>
      <c r="F135" s="202">
        <f t="shared" si="56"/>
        <v>0</v>
      </c>
      <c r="G135" s="200">
        <f t="shared" si="57"/>
        <v>0</v>
      </c>
      <c r="H135" s="203">
        <f t="shared" si="58"/>
        <v>0</v>
      </c>
      <c r="I135" s="203">
        <f t="shared" si="59"/>
        <v>0</v>
      </c>
      <c r="J135" s="203">
        <f t="shared" si="60"/>
        <v>0</v>
      </c>
      <c r="K135" s="203">
        <f t="shared" si="61"/>
        <v>0</v>
      </c>
      <c r="L135" s="203">
        <f t="shared" si="61"/>
        <v>24004</v>
      </c>
      <c r="M135" s="203">
        <f t="shared" si="62"/>
        <v>60643</v>
      </c>
      <c r="N135" s="203">
        <f t="shared" si="63"/>
        <v>0</v>
      </c>
      <c r="O135" s="203">
        <f t="shared" si="64"/>
        <v>0</v>
      </c>
      <c r="P135" s="203">
        <f t="shared" si="65"/>
        <v>0</v>
      </c>
      <c r="Q135" s="203">
        <f t="shared" si="66"/>
        <v>8999</v>
      </c>
      <c r="R135" s="203">
        <f t="shared" si="67"/>
        <v>0</v>
      </c>
      <c r="S135" s="203">
        <f t="shared" si="68"/>
        <v>619730</v>
      </c>
      <c r="T135" s="203">
        <f t="shared" si="69"/>
        <v>0</v>
      </c>
      <c r="U135" s="203">
        <f t="shared" si="70"/>
        <v>0</v>
      </c>
      <c r="V135" s="203">
        <f t="shared" si="71"/>
        <v>0</v>
      </c>
      <c r="W135" s="203">
        <f t="shared" si="72"/>
        <v>0</v>
      </c>
      <c r="X135" s="203">
        <f t="shared" si="73"/>
        <v>0</v>
      </c>
      <c r="Y135" s="203">
        <f t="shared" si="74"/>
        <v>0</v>
      </c>
      <c r="Z135" s="203">
        <f t="shared" si="75"/>
        <v>0</v>
      </c>
      <c r="AA135" s="203">
        <f t="shared" si="76"/>
        <v>22426</v>
      </c>
      <c r="AB135" s="138">
        <f t="shared" si="77"/>
        <v>791105</v>
      </c>
      <c r="AC135" s="3">
        <f>'t1'!N135</f>
        <v>1</v>
      </c>
      <c r="AI135" s="71">
        <v>55303</v>
      </c>
      <c r="AJ135" s="71"/>
      <c r="AK135" s="71"/>
      <c r="AL135" s="71"/>
      <c r="AM135" s="68"/>
      <c r="AN135" s="72"/>
      <c r="AO135" s="72"/>
      <c r="AP135" s="72"/>
      <c r="AQ135" s="72"/>
      <c r="AR135" s="72">
        <v>24004</v>
      </c>
      <c r="AS135" s="72">
        <v>60643</v>
      </c>
      <c r="AT135" s="72"/>
      <c r="AU135" s="72"/>
      <c r="AV135" s="72"/>
      <c r="AW135" s="72">
        <v>8999</v>
      </c>
      <c r="AX135" s="72"/>
      <c r="AY135" s="72">
        <v>619730</v>
      </c>
      <c r="AZ135" s="72"/>
      <c r="BA135" s="72"/>
      <c r="BB135" s="72"/>
      <c r="BC135" s="72"/>
      <c r="BD135" s="72"/>
      <c r="BE135" s="72"/>
      <c r="BF135" s="72"/>
      <c r="BG135" s="72">
        <v>22426</v>
      </c>
      <c r="BH135" s="138">
        <f t="shared" si="78"/>
        <v>791105</v>
      </c>
      <c r="BI135" s="3">
        <f>'t1'!AS135</f>
        <v>0</v>
      </c>
    </row>
    <row r="136" spans="1:61" ht="13.5" customHeight="1">
      <c r="A136" s="59" t="str">
        <f>'t1'!A136</f>
        <v>coadiutore amm.vo esperto - bs</v>
      </c>
      <c r="B136" s="78" t="str">
        <f>'t1'!B136</f>
        <v>A13018</v>
      </c>
      <c r="C136" s="202">
        <f t="shared" si="79"/>
        <v>2747</v>
      </c>
      <c r="D136" s="202">
        <f t="shared" si="54"/>
        <v>0</v>
      </c>
      <c r="E136" s="202">
        <f t="shared" si="55"/>
        <v>0</v>
      </c>
      <c r="F136" s="202">
        <f t="shared" si="56"/>
        <v>0</v>
      </c>
      <c r="G136" s="200">
        <f t="shared" si="57"/>
        <v>0</v>
      </c>
      <c r="H136" s="203">
        <f t="shared" si="58"/>
        <v>0</v>
      </c>
      <c r="I136" s="203">
        <f t="shared" si="59"/>
        <v>0</v>
      </c>
      <c r="J136" s="203">
        <f t="shared" si="60"/>
        <v>0</v>
      </c>
      <c r="K136" s="203">
        <f t="shared" si="61"/>
        <v>0</v>
      </c>
      <c r="L136" s="203">
        <f t="shared" si="61"/>
        <v>889</v>
      </c>
      <c r="M136" s="203">
        <f t="shared" si="62"/>
        <v>3607</v>
      </c>
      <c r="N136" s="203">
        <f t="shared" si="63"/>
        <v>0</v>
      </c>
      <c r="O136" s="203">
        <f t="shared" si="64"/>
        <v>0</v>
      </c>
      <c r="P136" s="203">
        <f t="shared" si="65"/>
        <v>0</v>
      </c>
      <c r="Q136" s="203">
        <f t="shared" si="66"/>
        <v>1206</v>
      </c>
      <c r="R136" s="203">
        <f t="shared" si="67"/>
        <v>0</v>
      </c>
      <c r="S136" s="203">
        <f t="shared" si="68"/>
        <v>24504</v>
      </c>
      <c r="T136" s="203">
        <f t="shared" si="69"/>
        <v>0</v>
      </c>
      <c r="U136" s="203">
        <f t="shared" si="70"/>
        <v>0</v>
      </c>
      <c r="V136" s="203">
        <f t="shared" si="71"/>
        <v>0</v>
      </c>
      <c r="W136" s="203">
        <f t="shared" si="72"/>
        <v>0</v>
      </c>
      <c r="X136" s="203">
        <f t="shared" si="73"/>
        <v>0</v>
      </c>
      <c r="Y136" s="203">
        <f t="shared" si="74"/>
        <v>0</v>
      </c>
      <c r="Z136" s="203">
        <f t="shared" si="75"/>
        <v>0</v>
      </c>
      <c r="AA136" s="203">
        <f t="shared" si="76"/>
        <v>799</v>
      </c>
      <c r="AB136" s="138">
        <f t="shared" si="77"/>
        <v>33752</v>
      </c>
      <c r="AC136" s="3">
        <f>'t1'!N136</f>
        <v>1</v>
      </c>
      <c r="AI136" s="71">
        <v>2747</v>
      </c>
      <c r="AJ136" s="71"/>
      <c r="AK136" s="71"/>
      <c r="AL136" s="71"/>
      <c r="AM136" s="68"/>
      <c r="AN136" s="72"/>
      <c r="AO136" s="72"/>
      <c r="AP136" s="72"/>
      <c r="AQ136" s="72"/>
      <c r="AR136" s="72">
        <v>889</v>
      </c>
      <c r="AS136" s="72">
        <v>3607</v>
      </c>
      <c r="AT136" s="72"/>
      <c r="AU136" s="72"/>
      <c r="AV136" s="72"/>
      <c r="AW136" s="72">
        <v>1206</v>
      </c>
      <c r="AX136" s="72"/>
      <c r="AY136" s="72">
        <v>24504</v>
      </c>
      <c r="AZ136" s="72"/>
      <c r="BA136" s="72"/>
      <c r="BB136" s="72"/>
      <c r="BC136" s="72"/>
      <c r="BD136" s="72"/>
      <c r="BE136" s="72"/>
      <c r="BF136" s="72"/>
      <c r="BG136" s="72">
        <v>799</v>
      </c>
      <c r="BH136" s="138">
        <f t="shared" si="78"/>
        <v>33752</v>
      </c>
      <c r="BI136" s="3">
        <f>'t1'!AS136</f>
        <v>0</v>
      </c>
    </row>
    <row r="137" spans="1:61" ht="13.5" customHeight="1">
      <c r="A137" s="59" t="str">
        <f>'t1'!A137</f>
        <v>coadiutore amm.vo - b</v>
      </c>
      <c r="B137" s="78" t="str">
        <f>'t1'!B137</f>
        <v>A12017</v>
      </c>
      <c r="C137" s="202">
        <f t="shared" si="79"/>
        <v>9544</v>
      </c>
      <c r="D137" s="202">
        <f t="shared" si="54"/>
        <v>0</v>
      </c>
      <c r="E137" s="202">
        <f t="shared" si="55"/>
        <v>0</v>
      </c>
      <c r="F137" s="202">
        <f t="shared" si="56"/>
        <v>0</v>
      </c>
      <c r="G137" s="200">
        <f t="shared" si="57"/>
        <v>0</v>
      </c>
      <c r="H137" s="203">
        <f t="shared" si="58"/>
        <v>0</v>
      </c>
      <c r="I137" s="203">
        <f t="shared" si="59"/>
        <v>0</v>
      </c>
      <c r="J137" s="203">
        <f t="shared" si="60"/>
        <v>0</v>
      </c>
      <c r="K137" s="203">
        <f t="shared" si="61"/>
        <v>0</v>
      </c>
      <c r="L137" s="203">
        <f t="shared" si="61"/>
        <v>2755</v>
      </c>
      <c r="M137" s="203">
        <f t="shared" si="62"/>
        <v>0</v>
      </c>
      <c r="N137" s="203">
        <f t="shared" si="63"/>
        <v>0</v>
      </c>
      <c r="O137" s="203">
        <f t="shared" si="64"/>
        <v>0</v>
      </c>
      <c r="P137" s="203">
        <f t="shared" si="65"/>
        <v>0</v>
      </c>
      <c r="Q137" s="203">
        <f t="shared" si="66"/>
        <v>2634</v>
      </c>
      <c r="R137" s="203">
        <f t="shared" si="67"/>
        <v>833</v>
      </c>
      <c r="S137" s="203">
        <f t="shared" si="68"/>
        <v>87634</v>
      </c>
      <c r="T137" s="203">
        <f t="shared" si="69"/>
        <v>0</v>
      </c>
      <c r="U137" s="203">
        <f t="shared" si="70"/>
        <v>0</v>
      </c>
      <c r="V137" s="203">
        <f t="shared" si="71"/>
        <v>0</v>
      </c>
      <c r="W137" s="203">
        <f t="shared" si="72"/>
        <v>0</v>
      </c>
      <c r="X137" s="203">
        <f t="shared" si="73"/>
        <v>0</v>
      </c>
      <c r="Y137" s="203">
        <f t="shared" si="74"/>
        <v>0</v>
      </c>
      <c r="Z137" s="203">
        <f t="shared" si="75"/>
        <v>0</v>
      </c>
      <c r="AA137" s="203">
        <f t="shared" si="76"/>
        <v>2056</v>
      </c>
      <c r="AB137" s="138">
        <f t="shared" si="77"/>
        <v>105456</v>
      </c>
      <c r="AC137" s="3">
        <f>'t1'!N137</f>
        <v>1</v>
      </c>
      <c r="AI137" s="71">
        <v>9544</v>
      </c>
      <c r="AJ137" s="71"/>
      <c r="AK137" s="71"/>
      <c r="AL137" s="71"/>
      <c r="AM137" s="68"/>
      <c r="AN137" s="72"/>
      <c r="AO137" s="72"/>
      <c r="AP137" s="72"/>
      <c r="AQ137" s="72"/>
      <c r="AR137" s="72">
        <v>2755</v>
      </c>
      <c r="AS137" s="72"/>
      <c r="AT137" s="72"/>
      <c r="AU137" s="72"/>
      <c r="AV137" s="72"/>
      <c r="AW137" s="72">
        <v>2634</v>
      </c>
      <c r="AX137" s="72">
        <v>833</v>
      </c>
      <c r="AY137" s="72">
        <v>87634</v>
      </c>
      <c r="AZ137" s="72"/>
      <c r="BA137" s="72"/>
      <c r="BB137" s="72"/>
      <c r="BC137" s="72"/>
      <c r="BD137" s="72"/>
      <c r="BE137" s="72"/>
      <c r="BF137" s="72"/>
      <c r="BG137" s="72">
        <v>2056</v>
      </c>
      <c r="BH137" s="138">
        <f t="shared" si="78"/>
        <v>105456</v>
      </c>
      <c r="BI137" s="3">
        <f>'t1'!AS137</f>
        <v>0</v>
      </c>
    </row>
    <row r="138" spans="1:61" ht="13.5" customHeight="1">
      <c r="A138" s="59" t="str">
        <f>'t1'!A138</f>
        <v>commesso - a</v>
      </c>
      <c r="B138" s="78" t="str">
        <f>'t1'!B138</f>
        <v>A11030</v>
      </c>
      <c r="C138" s="202">
        <f t="shared" si="79"/>
        <v>626</v>
      </c>
      <c r="D138" s="202">
        <f t="shared" si="54"/>
        <v>0</v>
      </c>
      <c r="E138" s="202">
        <f t="shared" si="55"/>
        <v>0</v>
      </c>
      <c r="F138" s="202">
        <f t="shared" si="56"/>
        <v>0</v>
      </c>
      <c r="G138" s="200">
        <f t="shared" si="57"/>
        <v>0</v>
      </c>
      <c r="H138" s="203">
        <f t="shared" si="58"/>
        <v>0</v>
      </c>
      <c r="I138" s="203">
        <f t="shared" si="59"/>
        <v>0</v>
      </c>
      <c r="J138" s="203">
        <f t="shared" si="60"/>
        <v>0</v>
      </c>
      <c r="K138" s="203">
        <f t="shared" si="61"/>
        <v>0</v>
      </c>
      <c r="L138" s="203">
        <f t="shared" si="61"/>
        <v>0</v>
      </c>
      <c r="M138" s="203">
        <f t="shared" si="62"/>
        <v>0</v>
      </c>
      <c r="N138" s="203">
        <f t="shared" si="63"/>
        <v>0</v>
      </c>
      <c r="O138" s="203">
        <f t="shared" si="64"/>
        <v>0</v>
      </c>
      <c r="P138" s="203">
        <f t="shared" si="65"/>
        <v>0</v>
      </c>
      <c r="Q138" s="203">
        <f t="shared" si="66"/>
        <v>0</v>
      </c>
      <c r="R138" s="203">
        <f t="shared" si="67"/>
        <v>0</v>
      </c>
      <c r="S138" s="203">
        <f t="shared" si="68"/>
        <v>5155</v>
      </c>
      <c r="T138" s="203">
        <f t="shared" si="69"/>
        <v>0</v>
      </c>
      <c r="U138" s="203">
        <f t="shared" si="70"/>
        <v>0</v>
      </c>
      <c r="V138" s="203">
        <f t="shared" si="71"/>
        <v>0</v>
      </c>
      <c r="W138" s="203">
        <f t="shared" si="72"/>
        <v>0</v>
      </c>
      <c r="X138" s="203">
        <f t="shared" si="73"/>
        <v>0</v>
      </c>
      <c r="Y138" s="203">
        <f t="shared" si="74"/>
        <v>0</v>
      </c>
      <c r="Z138" s="203">
        <f t="shared" si="75"/>
        <v>0</v>
      </c>
      <c r="AA138" s="203">
        <f t="shared" si="76"/>
        <v>223</v>
      </c>
      <c r="AB138" s="138">
        <f t="shared" si="77"/>
        <v>6004</v>
      </c>
      <c r="AC138" s="3">
        <f>'t1'!N138</f>
        <v>1</v>
      </c>
      <c r="AI138" s="71">
        <v>626</v>
      </c>
      <c r="AJ138" s="71"/>
      <c r="AK138" s="71"/>
      <c r="AL138" s="71"/>
      <c r="AM138" s="68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>
        <v>5155</v>
      </c>
      <c r="AZ138" s="72"/>
      <c r="BA138" s="72"/>
      <c r="BB138" s="72"/>
      <c r="BC138" s="72"/>
      <c r="BD138" s="72"/>
      <c r="BE138" s="72"/>
      <c r="BF138" s="72"/>
      <c r="BG138" s="72">
        <v>223</v>
      </c>
      <c r="BH138" s="138">
        <f t="shared" si="78"/>
        <v>6004</v>
      </c>
      <c r="BI138" s="3">
        <f>'t1'!AS138</f>
        <v>0</v>
      </c>
    </row>
    <row r="139" spans="1:61" ht="13.5" customHeight="1">
      <c r="A139" s="59" t="str">
        <f>'t1'!A139</f>
        <v>profilo atipico ruolo amministrativo</v>
      </c>
      <c r="B139" s="78" t="str">
        <f>'t1'!B139</f>
        <v>A00062</v>
      </c>
      <c r="C139" s="202">
        <f t="shared" si="79"/>
        <v>0</v>
      </c>
      <c r="D139" s="202">
        <f t="shared" si="54"/>
        <v>0</v>
      </c>
      <c r="E139" s="202">
        <f t="shared" si="55"/>
        <v>0</v>
      </c>
      <c r="F139" s="202">
        <f t="shared" si="56"/>
        <v>0</v>
      </c>
      <c r="G139" s="200">
        <f t="shared" si="57"/>
        <v>0</v>
      </c>
      <c r="H139" s="203">
        <f t="shared" si="58"/>
        <v>0</v>
      </c>
      <c r="I139" s="203">
        <f t="shared" si="59"/>
        <v>0</v>
      </c>
      <c r="J139" s="203">
        <f t="shared" si="60"/>
        <v>0</v>
      </c>
      <c r="K139" s="203">
        <f t="shared" si="61"/>
        <v>0</v>
      </c>
      <c r="L139" s="203">
        <f t="shared" si="61"/>
        <v>0</v>
      </c>
      <c r="M139" s="203">
        <f t="shared" si="62"/>
        <v>0</v>
      </c>
      <c r="N139" s="203">
        <f t="shared" si="63"/>
        <v>0</v>
      </c>
      <c r="O139" s="203">
        <f t="shared" si="64"/>
        <v>0</v>
      </c>
      <c r="P139" s="203">
        <f t="shared" si="65"/>
        <v>0</v>
      </c>
      <c r="Q139" s="203">
        <f t="shared" si="66"/>
        <v>0</v>
      </c>
      <c r="R139" s="203">
        <f t="shared" si="67"/>
        <v>0</v>
      </c>
      <c r="S139" s="203">
        <f t="shared" si="68"/>
        <v>0</v>
      </c>
      <c r="T139" s="203">
        <f t="shared" si="69"/>
        <v>0</v>
      </c>
      <c r="U139" s="203">
        <f t="shared" si="70"/>
        <v>0</v>
      </c>
      <c r="V139" s="203">
        <f t="shared" si="71"/>
        <v>0</v>
      </c>
      <c r="W139" s="203">
        <f t="shared" si="72"/>
        <v>0</v>
      </c>
      <c r="X139" s="203">
        <f t="shared" si="73"/>
        <v>0</v>
      </c>
      <c r="Y139" s="203">
        <f t="shared" si="74"/>
        <v>0</v>
      </c>
      <c r="Z139" s="203">
        <f t="shared" si="75"/>
        <v>0</v>
      </c>
      <c r="AA139" s="203">
        <f t="shared" si="76"/>
        <v>0</v>
      </c>
      <c r="AB139" s="138">
        <f t="shared" si="77"/>
        <v>0</v>
      </c>
      <c r="AC139" s="3">
        <f>'t1'!N139</f>
        <v>0</v>
      </c>
      <c r="AI139" s="71"/>
      <c r="AJ139" s="71"/>
      <c r="AK139" s="71"/>
      <c r="AL139" s="71"/>
      <c r="AM139" s="68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138">
        <f t="shared" si="78"/>
        <v>0</v>
      </c>
      <c r="BI139" s="3">
        <f>'t1'!AS139</f>
        <v>0</v>
      </c>
    </row>
    <row r="140" spans="1:61" ht="13.5" customHeight="1" thickBot="1">
      <c r="A140" s="77" t="str">
        <f>'t1'!A140</f>
        <v>contrattisti (a)</v>
      </c>
      <c r="B140" s="79" t="str">
        <f>'t1'!B140</f>
        <v>000061</v>
      </c>
      <c r="C140" s="202">
        <f t="shared" si="79"/>
        <v>0</v>
      </c>
      <c r="D140" s="202">
        <f t="shared" si="54"/>
        <v>0</v>
      </c>
      <c r="E140" s="202">
        <f t="shared" si="55"/>
        <v>0</v>
      </c>
      <c r="F140" s="202">
        <f t="shared" si="56"/>
        <v>0</v>
      </c>
      <c r="G140" s="200">
        <f t="shared" si="57"/>
        <v>0</v>
      </c>
      <c r="H140" s="203">
        <f t="shared" si="58"/>
        <v>0</v>
      </c>
      <c r="I140" s="203">
        <f t="shared" si="59"/>
        <v>0</v>
      </c>
      <c r="J140" s="203">
        <f t="shared" si="60"/>
        <v>0</v>
      </c>
      <c r="K140" s="203">
        <f t="shared" si="61"/>
        <v>0</v>
      </c>
      <c r="L140" s="203">
        <f t="shared" si="61"/>
        <v>0</v>
      </c>
      <c r="M140" s="203">
        <f t="shared" si="62"/>
        <v>0</v>
      </c>
      <c r="N140" s="203">
        <f t="shared" si="63"/>
        <v>0</v>
      </c>
      <c r="O140" s="203">
        <f t="shared" si="64"/>
        <v>0</v>
      </c>
      <c r="P140" s="203">
        <f t="shared" si="65"/>
        <v>0</v>
      </c>
      <c r="Q140" s="203">
        <f t="shared" si="66"/>
        <v>0</v>
      </c>
      <c r="R140" s="203">
        <f t="shared" si="67"/>
        <v>0</v>
      </c>
      <c r="S140" s="203">
        <f t="shared" si="68"/>
        <v>0</v>
      </c>
      <c r="T140" s="203">
        <f t="shared" si="69"/>
        <v>0</v>
      </c>
      <c r="U140" s="203">
        <f t="shared" si="70"/>
        <v>0</v>
      </c>
      <c r="V140" s="203">
        <f t="shared" si="71"/>
        <v>0</v>
      </c>
      <c r="W140" s="203">
        <f t="shared" si="72"/>
        <v>0</v>
      </c>
      <c r="X140" s="203">
        <f t="shared" si="73"/>
        <v>0</v>
      </c>
      <c r="Y140" s="203">
        <f t="shared" si="74"/>
        <v>0</v>
      </c>
      <c r="Z140" s="203">
        <f t="shared" si="75"/>
        <v>0</v>
      </c>
      <c r="AA140" s="203">
        <f t="shared" si="76"/>
        <v>0</v>
      </c>
      <c r="AB140" s="138">
        <f t="shared" si="77"/>
        <v>0</v>
      </c>
      <c r="AC140" s="3">
        <f>'t1'!N140</f>
        <v>1</v>
      </c>
      <c r="AI140" s="71"/>
      <c r="AJ140" s="71"/>
      <c r="AK140" s="71"/>
      <c r="AL140" s="71"/>
      <c r="AM140" s="68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138">
        <f t="shared" si="78"/>
        <v>0</v>
      </c>
      <c r="BI140" s="3">
        <f>'t1'!AS140</f>
        <v>0</v>
      </c>
    </row>
    <row r="141" spans="1:60" ht="18" customHeight="1" thickBot="1" thickTop="1">
      <c r="A141" s="62" t="s">
        <v>204</v>
      </c>
      <c r="B141" s="50"/>
      <c r="C141" s="137">
        <f aca="true" t="shared" si="80" ref="C141:Z141">SUM(C6:C140)</f>
        <v>1499086</v>
      </c>
      <c r="D141" s="137">
        <f t="shared" si="80"/>
        <v>674042</v>
      </c>
      <c r="E141" s="137">
        <f t="shared" si="80"/>
        <v>14608607</v>
      </c>
      <c r="F141" s="137">
        <f t="shared" si="80"/>
        <v>6167103</v>
      </c>
      <c r="G141" s="137">
        <f t="shared" si="80"/>
        <v>5804109</v>
      </c>
      <c r="H141" s="137">
        <f t="shared" si="80"/>
        <v>5755934</v>
      </c>
      <c r="I141" s="137">
        <f t="shared" si="80"/>
        <v>9051942</v>
      </c>
      <c r="J141" s="137">
        <f t="shared" si="80"/>
        <v>1757399</v>
      </c>
      <c r="K141" s="137">
        <f t="shared" si="80"/>
        <v>227144</v>
      </c>
      <c r="L141" s="137">
        <f t="shared" si="80"/>
        <v>215768</v>
      </c>
      <c r="M141" s="137">
        <f t="shared" si="80"/>
        <v>940527</v>
      </c>
      <c r="N141" s="137">
        <f t="shared" si="80"/>
        <v>0</v>
      </c>
      <c r="O141" s="137">
        <f t="shared" si="80"/>
        <v>0</v>
      </c>
      <c r="P141" s="137">
        <f t="shared" si="80"/>
        <v>1632648</v>
      </c>
      <c r="Q141" s="137">
        <f t="shared" si="80"/>
        <v>7942199</v>
      </c>
      <c r="R141" s="137">
        <f t="shared" si="80"/>
        <v>1191411</v>
      </c>
      <c r="S141" s="137">
        <f t="shared" si="80"/>
        <v>11682748</v>
      </c>
      <c r="T141" s="137">
        <f t="shared" si="80"/>
        <v>0</v>
      </c>
      <c r="U141" s="137">
        <f t="shared" si="80"/>
        <v>65777</v>
      </c>
      <c r="V141" s="137">
        <f t="shared" si="80"/>
        <v>659452</v>
      </c>
      <c r="W141" s="137">
        <f t="shared" si="80"/>
        <v>807650</v>
      </c>
      <c r="X141" s="137">
        <f t="shared" si="80"/>
        <v>0</v>
      </c>
      <c r="Y141" s="137">
        <f t="shared" si="80"/>
        <v>0</v>
      </c>
      <c r="Z141" s="137">
        <f t="shared" si="80"/>
        <v>426812</v>
      </c>
      <c r="AA141" s="137">
        <f>SUM(AA6:AA140)</f>
        <v>1945633</v>
      </c>
      <c r="AB141" s="135">
        <f>SUM(AB6:AB140)</f>
        <v>73055991</v>
      </c>
      <c r="AI141" s="137">
        <f aca="true" t="shared" si="81" ref="AI141:BF141">SUM(AI6:AI140)</f>
        <v>1499086</v>
      </c>
      <c r="AJ141" s="137">
        <f t="shared" si="81"/>
        <v>674042</v>
      </c>
      <c r="AK141" s="137">
        <f t="shared" si="81"/>
        <v>14608607</v>
      </c>
      <c r="AL141" s="137">
        <f t="shared" si="81"/>
        <v>6167103</v>
      </c>
      <c r="AM141" s="137">
        <f t="shared" si="81"/>
        <v>5804109</v>
      </c>
      <c r="AN141" s="137">
        <f t="shared" si="81"/>
        <v>5755934</v>
      </c>
      <c r="AO141" s="137">
        <f t="shared" si="81"/>
        <v>9051942</v>
      </c>
      <c r="AP141" s="137">
        <f t="shared" si="81"/>
        <v>1757399</v>
      </c>
      <c r="AQ141" s="137">
        <f t="shared" si="81"/>
        <v>227144</v>
      </c>
      <c r="AR141" s="137">
        <f t="shared" si="81"/>
        <v>215768</v>
      </c>
      <c r="AS141" s="137">
        <f t="shared" si="81"/>
        <v>940527</v>
      </c>
      <c r="AT141" s="137">
        <f t="shared" si="81"/>
        <v>0</v>
      </c>
      <c r="AU141" s="137">
        <f t="shared" si="81"/>
        <v>0</v>
      </c>
      <c r="AV141" s="137">
        <f t="shared" si="81"/>
        <v>1632648</v>
      </c>
      <c r="AW141" s="137">
        <f t="shared" si="81"/>
        <v>7942199</v>
      </c>
      <c r="AX141" s="137">
        <f t="shared" si="81"/>
        <v>1191411</v>
      </c>
      <c r="AY141" s="137">
        <f t="shared" si="81"/>
        <v>11682748</v>
      </c>
      <c r="AZ141" s="137">
        <f t="shared" si="81"/>
        <v>0</v>
      </c>
      <c r="BA141" s="137">
        <f t="shared" si="81"/>
        <v>65777</v>
      </c>
      <c r="BB141" s="137">
        <f t="shared" si="81"/>
        <v>659452</v>
      </c>
      <c r="BC141" s="137">
        <f t="shared" si="81"/>
        <v>807650</v>
      </c>
      <c r="BD141" s="137">
        <f t="shared" si="81"/>
        <v>0</v>
      </c>
      <c r="BE141" s="137">
        <f t="shared" si="81"/>
        <v>0</v>
      </c>
      <c r="BF141" s="137">
        <f t="shared" si="81"/>
        <v>426812</v>
      </c>
      <c r="BG141" s="137">
        <f>SUM(BG6:BG140)</f>
        <v>1945633</v>
      </c>
      <c r="BH141" s="135">
        <f>SUM(BH6:BH140)</f>
        <v>73055991</v>
      </c>
    </row>
    <row r="142" spans="1:63" ht="21" customHeight="1">
      <c r="A142" s="246" t="s">
        <v>197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AA142" s="28"/>
      <c r="AB142" s="28"/>
      <c r="AD142" s="28"/>
      <c r="AE142" s="28"/>
      <c r="AF142" s="28"/>
      <c r="BG142" s="28"/>
      <c r="BH142" s="28"/>
      <c r="BJ142" s="28"/>
      <c r="BK142" s="28"/>
    </row>
    <row r="143" spans="1:63" ht="11.25">
      <c r="A143" s="139" t="s">
        <v>2</v>
      </c>
      <c r="B143" s="140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29"/>
      <c r="AA143" s="29"/>
      <c r="AB143" s="29"/>
      <c r="AD143" s="29"/>
      <c r="AE143" s="29"/>
      <c r="AF143" s="2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29"/>
      <c r="BG143" s="29"/>
      <c r="BH143" s="29"/>
      <c r="BJ143" s="29"/>
      <c r="BK143" s="29"/>
    </row>
    <row r="144" spans="1:57" ht="11.25">
      <c r="A144" s="139" t="s">
        <v>250</v>
      </c>
      <c r="B144" s="144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</row>
    <row r="145" spans="1:25" ht="11.25">
      <c r="A145" s="246" t="s">
        <v>137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</row>
    <row r="146" spans="1:57" ht="11.25">
      <c r="A146" s="139" t="s">
        <v>1</v>
      </c>
      <c r="B146" s="140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</row>
  </sheetData>
  <sheetProtection password="EA98" sheet="1" formatColumns="0" selectLockedCells="1" autoFilter="0"/>
  <mergeCells count="4">
    <mergeCell ref="Z2:AB2"/>
    <mergeCell ref="A142:Y142"/>
    <mergeCell ref="A145:Y145"/>
    <mergeCell ref="BF2:BH2"/>
  </mergeCells>
  <conditionalFormatting sqref="A6:AB140">
    <cfRule type="expression" priority="3" dxfId="2" stopIfTrue="1">
      <formula>$AC6&gt;0</formula>
    </cfRule>
  </conditionalFormatting>
  <conditionalFormatting sqref="AI6:BH140">
    <cfRule type="expression" priority="1" dxfId="2" stopIfTrue="1">
      <formula>$AC6&gt;0</formula>
    </cfRule>
  </conditionalFormatting>
  <printOptions horizontalCentered="1" verticalCentered="1"/>
  <pageMargins left="0.1968503937007874" right="0" top="0.2755905511811024" bottom="0.1968503937007874" header="0.15748031496062992" footer="0.1968503937007874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pane ySplit="3" topLeftCell="BM4" activePane="bottomLeft" state="frozen"/>
      <selection pane="topLeft" activeCell="A117" sqref="A117:IV119"/>
      <selection pane="bottomLeft" activeCell="D10" sqref="D10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9.16015625" style="0" hidden="1" customWidth="1"/>
  </cols>
  <sheetData>
    <row r="1" spans="1:14" s="3" customFormat="1" ht="87" customHeight="1">
      <c r="A1" s="245" t="str">
        <f>'t1'!A1</f>
        <v>COMPARTO SERVIZIO SANITARIO NAZIONALE - anno 2017</v>
      </c>
      <c r="B1" s="245"/>
      <c r="C1" s="245"/>
      <c r="D1" s="245"/>
      <c r="E1" s="1"/>
      <c r="F1" s="1"/>
      <c r="G1" s="1"/>
      <c r="H1" s="2"/>
      <c r="I1" s="1"/>
      <c r="J1" s="1"/>
      <c r="K1" s="1"/>
      <c r="L1" s="1"/>
      <c r="N1"/>
    </row>
    <row r="2" spans="1:4" ht="30" customHeight="1" thickBot="1">
      <c r="A2" s="4"/>
      <c r="B2" s="257">
        <f>IF(AND(A37="",(D25+D26+D27+D28+D29+D30)&gt;0),"ATTENZIONE!  Inserire nel campo NOTE l'elenco delle Istituzioni ed il relativo importo dei rimborsi",IF(AND(A37&lt;&gt;"",(D25+D26+D27+D28+D29+D30)=0),"ATTENZIONE!  il campo NOTE non deve essere compilato in assenza di rimborsi",""))</f>
      </c>
      <c r="C2" s="257"/>
      <c r="D2" s="257"/>
    </row>
    <row r="3" spans="1:4" ht="21.75" customHeight="1" thickBot="1">
      <c r="A3" s="37" t="s">
        <v>212</v>
      </c>
      <c r="B3" s="92" t="s">
        <v>206</v>
      </c>
      <c r="C3" s="208"/>
      <c r="D3" s="93" t="s">
        <v>208</v>
      </c>
    </row>
    <row r="4" spans="1:4" s="39" customFormat="1" ht="18" customHeight="1" thickTop="1">
      <c r="A4" s="38" t="s">
        <v>225</v>
      </c>
      <c r="B4" s="63" t="s">
        <v>228</v>
      </c>
      <c r="C4" s="212">
        <f>ROUND(D4,0)</f>
        <v>1540000</v>
      </c>
      <c r="D4" s="76">
        <v>1540000</v>
      </c>
    </row>
    <row r="5" spans="1:4" s="39" customFormat="1" ht="18" customHeight="1">
      <c r="A5" s="43" t="s">
        <v>9</v>
      </c>
      <c r="B5" s="64" t="s">
        <v>240</v>
      </c>
      <c r="C5" s="210">
        <f aca="true" t="shared" si="0" ref="C5:C34">ROUND(D5,0)</f>
        <v>2325780</v>
      </c>
      <c r="D5" s="76">
        <v>2325780</v>
      </c>
    </row>
    <row r="6" spans="1:4" s="39" customFormat="1" ht="18" customHeight="1">
      <c r="A6" s="43" t="s">
        <v>220</v>
      </c>
      <c r="B6" s="61" t="s">
        <v>241</v>
      </c>
      <c r="C6" s="209">
        <f t="shared" si="0"/>
        <v>584435</v>
      </c>
      <c r="D6" s="76">
        <v>584435</v>
      </c>
    </row>
    <row r="7" spans="1:4" s="39" customFormat="1" ht="18" customHeight="1">
      <c r="A7" s="43" t="s">
        <v>224</v>
      </c>
      <c r="B7" s="65" t="s">
        <v>242</v>
      </c>
      <c r="C7" s="210">
        <f t="shared" si="0"/>
        <v>911855</v>
      </c>
      <c r="D7" s="76">
        <v>911855</v>
      </c>
    </row>
    <row r="8" spans="1:4" s="39" customFormat="1" ht="18" customHeight="1">
      <c r="A8" s="44" t="s">
        <v>223</v>
      </c>
      <c r="B8" s="61" t="s">
        <v>243</v>
      </c>
      <c r="C8" s="209">
        <f t="shared" si="0"/>
        <v>0</v>
      </c>
      <c r="D8" s="76"/>
    </row>
    <row r="9" spans="1:4" s="39" customFormat="1" ht="18" customHeight="1">
      <c r="A9" s="58" t="s">
        <v>222</v>
      </c>
      <c r="B9" s="65" t="s">
        <v>244</v>
      </c>
      <c r="C9" s="210">
        <f t="shared" si="0"/>
        <v>0</v>
      </c>
      <c r="D9" s="76"/>
    </row>
    <row r="10" spans="1:4" s="39" customFormat="1" ht="18" customHeight="1">
      <c r="A10" s="66" t="s">
        <v>10</v>
      </c>
      <c r="B10" s="61" t="s">
        <v>232</v>
      </c>
      <c r="C10" s="209">
        <f t="shared" si="0"/>
        <v>207648</v>
      </c>
      <c r="D10" s="76">
        <v>207648</v>
      </c>
    </row>
    <row r="11" spans="1:4" s="39" customFormat="1" ht="18" customHeight="1">
      <c r="A11" s="44" t="s">
        <v>245</v>
      </c>
      <c r="B11" s="60" t="s">
        <v>246</v>
      </c>
      <c r="C11" s="209">
        <f t="shared" si="0"/>
        <v>124916</v>
      </c>
      <c r="D11" s="76">
        <v>124916</v>
      </c>
    </row>
    <row r="12" spans="1:4" s="39" customFormat="1" ht="18" customHeight="1">
      <c r="A12" s="44" t="s">
        <v>252</v>
      </c>
      <c r="B12" s="60" t="s">
        <v>248</v>
      </c>
      <c r="C12" s="209">
        <f t="shared" si="0"/>
        <v>2458551</v>
      </c>
      <c r="D12" s="76">
        <v>2458551</v>
      </c>
    </row>
    <row r="13" spans="1:4" s="39" customFormat="1" ht="18" customHeight="1">
      <c r="A13" s="44" t="s">
        <v>11</v>
      </c>
      <c r="B13" s="61" t="s">
        <v>251</v>
      </c>
      <c r="C13" s="209">
        <f t="shared" si="0"/>
        <v>5181062</v>
      </c>
      <c r="D13" s="76">
        <v>5181062</v>
      </c>
    </row>
    <row r="14" spans="1:4" s="39" customFormat="1" ht="18" customHeight="1">
      <c r="A14" s="44" t="s">
        <v>5</v>
      </c>
      <c r="B14" s="61" t="s">
        <v>4</v>
      </c>
      <c r="C14" s="209">
        <f t="shared" si="0"/>
        <v>748762</v>
      </c>
      <c r="D14" s="76">
        <v>748762</v>
      </c>
    </row>
    <row r="15" spans="1:4" s="39" customFormat="1" ht="18" customHeight="1">
      <c r="A15" s="58" t="s">
        <v>210</v>
      </c>
      <c r="B15" s="61" t="s">
        <v>247</v>
      </c>
      <c r="C15" s="209">
        <f t="shared" si="0"/>
        <v>794908</v>
      </c>
      <c r="D15" s="76">
        <v>794908</v>
      </c>
    </row>
    <row r="16" spans="1:4" s="39" customFormat="1" ht="18" customHeight="1">
      <c r="A16" s="66" t="s">
        <v>12</v>
      </c>
      <c r="B16" s="64" t="s">
        <v>229</v>
      </c>
      <c r="C16" s="210">
        <f t="shared" si="0"/>
        <v>10504459</v>
      </c>
      <c r="D16" s="76">
        <v>10504459</v>
      </c>
    </row>
    <row r="17" spans="1:4" s="39" customFormat="1" ht="18" customHeight="1">
      <c r="A17" s="45" t="s">
        <v>13</v>
      </c>
      <c r="B17" s="61" t="s">
        <v>230</v>
      </c>
      <c r="C17" s="209">
        <f t="shared" si="0"/>
        <v>0</v>
      </c>
      <c r="D17" s="76"/>
    </row>
    <row r="18" spans="1:4" s="42" customFormat="1" ht="18" customHeight="1">
      <c r="A18" s="41" t="s">
        <v>221</v>
      </c>
      <c r="B18" s="60" t="s">
        <v>239</v>
      </c>
      <c r="C18" s="209">
        <f t="shared" si="0"/>
        <v>830000</v>
      </c>
      <c r="D18" s="76">
        <v>830000</v>
      </c>
    </row>
    <row r="19" spans="1:4" s="42" customFormat="1" ht="18" customHeight="1">
      <c r="A19" s="167" t="s">
        <v>73</v>
      </c>
      <c r="B19" s="168" t="s">
        <v>74</v>
      </c>
      <c r="C19" s="211">
        <f t="shared" si="0"/>
        <v>146743</v>
      </c>
      <c r="D19" s="76">
        <v>146743</v>
      </c>
    </row>
    <row r="20" spans="1:7" s="3" customFormat="1" ht="18" customHeight="1">
      <c r="A20" s="38" t="s">
        <v>14</v>
      </c>
      <c r="B20" s="61" t="s">
        <v>235</v>
      </c>
      <c r="C20" s="209">
        <f t="shared" si="0"/>
        <v>89609997</v>
      </c>
      <c r="D20" s="76">
        <v>89609997</v>
      </c>
      <c r="G20" s="169" t="s">
        <v>75</v>
      </c>
    </row>
    <row r="21" spans="1:7" s="42" customFormat="1" ht="18" customHeight="1">
      <c r="A21" s="38" t="s">
        <v>15</v>
      </c>
      <c r="B21" s="65" t="s">
        <v>236</v>
      </c>
      <c r="C21" s="210">
        <f t="shared" si="0"/>
        <v>0</v>
      </c>
      <c r="D21" s="76"/>
      <c r="G21" s="170" t="s">
        <v>76</v>
      </c>
    </row>
    <row r="22" spans="1:7" s="42" customFormat="1" ht="18" customHeight="1">
      <c r="A22" s="38" t="s">
        <v>209</v>
      </c>
      <c r="B22" s="61" t="s">
        <v>237</v>
      </c>
      <c r="C22" s="209">
        <f t="shared" si="0"/>
        <v>26511181</v>
      </c>
      <c r="D22" s="76">
        <v>26511181</v>
      </c>
      <c r="F22" s="171" t="s">
        <v>77</v>
      </c>
      <c r="G22" s="172">
        <v>2</v>
      </c>
    </row>
    <row r="23" spans="1:4" s="42" customFormat="1" ht="18" customHeight="1">
      <c r="A23" s="38" t="s">
        <v>16</v>
      </c>
      <c r="B23" s="65" t="s">
        <v>231</v>
      </c>
      <c r="C23" s="210">
        <f t="shared" si="0"/>
        <v>2591505</v>
      </c>
      <c r="D23" s="76">
        <v>2591505</v>
      </c>
    </row>
    <row r="24" spans="1:4" s="42" customFormat="1" ht="18" customHeight="1">
      <c r="A24" s="173" t="s">
        <v>115</v>
      </c>
      <c r="B24" s="61" t="s">
        <v>233</v>
      </c>
      <c r="C24" s="209">
        <f t="shared" si="0"/>
        <v>0</v>
      </c>
      <c r="D24" s="76"/>
    </row>
    <row r="25" spans="1:4" s="42" customFormat="1" ht="18" customHeight="1">
      <c r="A25" s="152" t="s">
        <v>50</v>
      </c>
      <c r="B25" s="60" t="s">
        <v>234</v>
      </c>
      <c r="C25" s="209">
        <f t="shared" si="0"/>
        <v>747016</v>
      </c>
      <c r="D25" s="76">
        <v>747016</v>
      </c>
    </row>
    <row r="26" spans="1:4" s="42" customFormat="1" ht="18" customHeight="1">
      <c r="A26" s="152" t="s">
        <v>7</v>
      </c>
      <c r="B26" s="168" t="s">
        <v>6</v>
      </c>
      <c r="C26" s="211">
        <f t="shared" si="0"/>
        <v>1849999</v>
      </c>
      <c r="D26" s="76">
        <v>1849999</v>
      </c>
    </row>
    <row r="27" spans="1:4" s="42" customFormat="1" ht="18" customHeight="1">
      <c r="A27" s="152" t="s">
        <v>113</v>
      </c>
      <c r="B27" s="168" t="s">
        <v>48</v>
      </c>
      <c r="C27" s="211">
        <f t="shared" si="0"/>
        <v>1283801</v>
      </c>
      <c r="D27" s="76">
        <v>1283801</v>
      </c>
    </row>
    <row r="28" spans="1:4" s="42" customFormat="1" ht="18" customHeight="1">
      <c r="A28" s="152" t="s">
        <v>51</v>
      </c>
      <c r="B28" s="60" t="s">
        <v>42</v>
      </c>
      <c r="C28" s="209">
        <f t="shared" si="0"/>
        <v>367190</v>
      </c>
      <c r="D28" s="76">
        <v>367190</v>
      </c>
    </row>
    <row r="29" spans="1:4" s="42" customFormat="1" ht="18" customHeight="1">
      <c r="A29" s="153" t="s">
        <v>52</v>
      </c>
      <c r="B29" s="60" t="s">
        <v>238</v>
      </c>
      <c r="C29" s="209">
        <f t="shared" si="0"/>
        <v>2390472</v>
      </c>
      <c r="D29" s="76">
        <v>2390472</v>
      </c>
    </row>
    <row r="30" spans="1:4" s="42" customFormat="1" ht="18" customHeight="1">
      <c r="A30" s="67" t="s">
        <v>53</v>
      </c>
      <c r="B30" s="60" t="s">
        <v>49</v>
      </c>
      <c r="C30" s="209">
        <f t="shared" si="0"/>
        <v>543453</v>
      </c>
      <c r="D30" s="76">
        <v>543453</v>
      </c>
    </row>
    <row r="31" spans="1:4" s="42" customFormat="1" ht="18" customHeight="1">
      <c r="A31" s="67" t="s">
        <v>171</v>
      </c>
      <c r="B31" s="60" t="s">
        <v>172</v>
      </c>
      <c r="C31" s="209">
        <f t="shared" si="0"/>
        <v>4319501</v>
      </c>
      <c r="D31" s="76">
        <v>4319501</v>
      </c>
    </row>
    <row r="32" spans="1:4" s="42" customFormat="1" ht="18" customHeight="1">
      <c r="A32" s="67" t="s">
        <v>144</v>
      </c>
      <c r="B32" s="60" t="s">
        <v>154</v>
      </c>
      <c r="C32" s="209">
        <f t="shared" si="0"/>
        <v>1153920</v>
      </c>
      <c r="D32" s="76">
        <v>1153920</v>
      </c>
    </row>
    <row r="33" spans="1:4" s="42" customFormat="1" ht="18" customHeight="1">
      <c r="A33" s="67" t="s">
        <v>145</v>
      </c>
      <c r="B33" s="60" t="s">
        <v>155</v>
      </c>
      <c r="C33" s="209">
        <f t="shared" si="0"/>
        <v>0</v>
      </c>
      <c r="D33" s="76"/>
    </row>
    <row r="34" spans="1:4" s="42" customFormat="1" ht="18" customHeight="1" thickBot="1">
      <c r="A34" s="40" t="s">
        <v>158</v>
      </c>
      <c r="B34" s="146" t="s">
        <v>156</v>
      </c>
      <c r="C34" s="210">
        <f t="shared" si="0"/>
        <v>737430</v>
      </c>
      <c r="D34" s="76">
        <v>737430</v>
      </c>
    </row>
    <row r="35" spans="1:4" s="42" customFormat="1" ht="13.5" customHeight="1" thickBot="1">
      <c r="A35" s="249" t="str">
        <f>IF(G22=1,"ATTENZIONE è stata dichiarata IRAP commerciale. Controllare l'importo inserito!"," ")</f>
        <v> </v>
      </c>
      <c r="B35" s="249"/>
      <c r="C35" s="249"/>
      <c r="D35" s="249"/>
    </row>
    <row r="36" spans="1:4" s="42" customFormat="1" ht="15" customHeight="1">
      <c r="A36" s="250" t="s">
        <v>69</v>
      </c>
      <c r="B36" s="251"/>
      <c r="C36" s="251"/>
      <c r="D36" s="252"/>
    </row>
    <row r="37" spans="1:8" s="42" customFormat="1" ht="94.5" customHeight="1" thickBot="1">
      <c r="A37" s="253" t="s">
        <v>198</v>
      </c>
      <c r="B37" s="254"/>
      <c r="C37" s="254"/>
      <c r="D37" s="255"/>
      <c r="E37" s="247">
        <f>IF(AND(A37="",(D25+D26+D27)&gt;0),"ATTENZIONE!  Inserire nel campo NOTE l'elenco delle Istituzioni ed il relativo importo dei rimborsi EFFETTUATI!",IF(AND(A37&lt;&gt;"",(D25+D26+D27)=0),"ATTENZIONE!  il campo NOTE non deve essere compilato in assenza di rimborsi",""))</f>
      </c>
      <c r="F37" s="248"/>
      <c r="G37" s="248"/>
      <c r="H37" s="248"/>
    </row>
    <row r="38" spans="1:4" s="42" customFormat="1" ht="15" customHeight="1" thickBot="1">
      <c r="A38" s="249">
        <f>IF(LEN(A40)&gt;1000,"IL NUMERO MASSIMO DI CARATTERI CONSENTITI NEL CAMPO NOTE SOTTOSTANTE E' DI 500","")</f>
      </c>
      <c r="B38" s="249"/>
      <c r="C38" s="249"/>
      <c r="D38" s="249"/>
    </row>
    <row r="39" spans="1:4" s="42" customFormat="1" ht="15" customHeight="1">
      <c r="A39" s="250" t="s">
        <v>70</v>
      </c>
      <c r="B39" s="251"/>
      <c r="C39" s="251"/>
      <c r="D39" s="252"/>
    </row>
    <row r="40" spans="1:8" s="42" customFormat="1" ht="94.5" customHeight="1" thickBot="1">
      <c r="A40" s="253" t="s">
        <v>78</v>
      </c>
      <c r="B40" s="254"/>
      <c r="C40" s="254"/>
      <c r="D40" s="255"/>
      <c r="E40" s="247">
        <f>IF(AND(A40="",(D28+D29+D30)&gt;0),"ATTENZIONE!  Inserire nel campo NOTE l'elenco delle Istituzioni ed il relativo importo dei rimborsi RICEVUTI!",IF(AND(A40&lt;&gt;"",(D28+D29+D30)=0),"ATTENZIONE!  il campo NOTE non deve essere compilato in assenza di rimborsi",""))</f>
      </c>
      <c r="F40" s="248"/>
      <c r="G40" s="248"/>
      <c r="H40" s="248"/>
    </row>
    <row r="41" spans="1:3" s="42" customFormat="1" ht="23.25" customHeight="1">
      <c r="A41" s="3" t="s">
        <v>54</v>
      </c>
      <c r="B41"/>
      <c r="C41"/>
    </row>
    <row r="42" spans="1:4" ht="25.5" customHeight="1">
      <c r="A42" s="256" t="s">
        <v>72</v>
      </c>
      <c r="B42" s="256"/>
      <c r="C42" s="256"/>
      <c r="D42" s="256"/>
    </row>
    <row r="43" spans="1:4" ht="25.5" customHeight="1">
      <c r="A43" s="256" t="s">
        <v>71</v>
      </c>
      <c r="B43" s="256"/>
      <c r="C43" s="256"/>
      <c r="D43" s="256"/>
    </row>
  </sheetData>
  <sheetProtection password="EA98" sheet="1" formatColumns="0" selectLockedCells="1" autoFilter="0"/>
  <mergeCells count="12">
    <mergeCell ref="A1:D1"/>
    <mergeCell ref="A35:D35"/>
    <mergeCell ref="A43:D43"/>
    <mergeCell ref="B2:D2"/>
    <mergeCell ref="A36:D36"/>
    <mergeCell ref="A37:D37"/>
    <mergeCell ref="A42:D42"/>
    <mergeCell ref="E37:H37"/>
    <mergeCell ref="A38:D38"/>
    <mergeCell ref="A39:D39"/>
    <mergeCell ref="A40:D40"/>
    <mergeCell ref="E40:H40"/>
  </mergeCells>
  <dataValidations count="2">
    <dataValidation type="textLength" allowBlank="1" showInputMessage="1" showErrorMessage="1" errorTitle="ATTENZIONE ! ! ! " error="E' stato superato il limite di 1000 caratteri" sqref="A37:D37 A40:D40">
      <formula1>0</formula1>
      <formula2>1000</formula2>
    </dataValidation>
    <dataValidation type="whole" allowBlank="1" showInputMessage="1" showErrorMessage="1" errorTitle="ERRORE NEL DATO IMMESSO" error="INSERIRE SOLO NUMERI INTERI" sqref="D19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pollino</cp:lastModifiedBy>
  <cp:lastPrinted>2018-06-14T12:35:42Z</cp:lastPrinted>
  <dcterms:created xsi:type="dcterms:W3CDTF">1998-10-29T14:18:41Z</dcterms:created>
  <dcterms:modified xsi:type="dcterms:W3CDTF">2018-12-12T09:11:47Z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